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41765\Dropbox\www\Documents\"/>
    </mc:Choice>
  </mc:AlternateContent>
  <xr:revisionPtr revIDLastSave="0" documentId="8_{DA9D6BD0-6F21-40F6-BFB0-2B42521D7FB3}" xr6:coauthVersionLast="46" xr6:coauthVersionMax="46" xr10:uidLastSave="{00000000-0000-0000-0000-000000000000}"/>
  <bookViews>
    <workbookView xWindow="29670" yWindow="1320" windowWidth="21600" windowHeight="11505" activeTab="2" xr2:uid="{0EDCA12B-FB0D-47A4-8F74-06B60CDD795D}"/>
  </bookViews>
  <sheets>
    <sheet name="Balkan 2020" sheetId="3" r:id="rId1"/>
    <sheet name="Holidays 2020" sheetId="4" r:id="rId2"/>
    <sheet name="Holidays 2020 (2)" sheetId="5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5" i="5" l="1"/>
  <c r="E118" i="5"/>
  <c r="E119" i="5"/>
  <c r="E120" i="5"/>
  <c r="E121" i="5" s="1"/>
  <c r="E122" i="5" s="1"/>
  <c r="E123" i="5" s="1"/>
  <c r="E124" i="5" s="1"/>
  <c r="E125" i="5" s="1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E145" i="5" s="1"/>
  <c r="H25" i="5"/>
  <c r="E114" i="5" l="1"/>
  <c r="H89" i="5"/>
  <c r="E48" i="5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E115" i="5" l="1"/>
  <c r="E116" i="5" s="1"/>
  <c r="E117" i="5" s="1"/>
  <c r="J7" i="5"/>
  <c r="E5" i="5" l="1"/>
  <c r="A9" i="5" l="1"/>
  <c r="E8" i="5" l="1"/>
  <c r="E9" i="5" s="1"/>
  <c r="A10" i="5"/>
  <c r="A11" i="5" s="1"/>
  <c r="A12" i="5" s="1"/>
  <c r="A13" i="5" s="1"/>
  <c r="A14" i="5" s="1"/>
  <c r="A15" i="5" s="1"/>
  <c r="A16" i="5" l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40" i="5" s="1"/>
  <c r="A41" i="5" s="1"/>
  <c r="A42" i="5" s="1"/>
  <c r="A43" i="5" s="1"/>
  <c r="A44" i="5" s="1"/>
  <c r="A45" i="5" s="1"/>
  <c r="A46" i="5" s="1"/>
  <c r="A47" i="5" s="1"/>
  <c r="E10" i="5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A5" i="5"/>
  <c r="E39" i="5" l="1"/>
  <c r="E40" i="5" s="1"/>
  <c r="E41" i="5" s="1"/>
  <c r="E42" i="5" s="1"/>
  <c r="E43" i="5" s="1"/>
  <c r="E44" i="5" s="1"/>
  <c r="E45" i="5" s="1"/>
  <c r="E46" i="5" s="1"/>
  <c r="E47" i="5" s="1"/>
  <c r="J50" i="4"/>
  <c r="J54" i="4" l="1"/>
  <c r="K56" i="4" l="1"/>
  <c r="J49" i="4"/>
  <c r="G47" i="4" l="1"/>
  <c r="H36" i="4" l="1"/>
  <c r="I1" i="4" l="1"/>
  <c r="E5" i="4" l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A5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E22" i="4" l="1"/>
  <c r="E23" i="4" s="1"/>
  <c r="E24" i="4" s="1"/>
  <c r="E25" i="4" s="1"/>
  <c r="E26" i="4" s="1"/>
  <c r="E27" i="4" s="1"/>
  <c r="E28" i="4" s="1"/>
  <c r="J56" i="4"/>
  <c r="A54" i="4"/>
  <c r="A48" i="3"/>
  <c r="A49" i="3"/>
  <c r="A50" i="3"/>
  <c r="A51" i="3"/>
  <c r="A52" i="3"/>
  <c r="J58" i="3" s="1"/>
  <c r="G55" i="3"/>
  <c r="J59" i="3"/>
  <c r="J57" i="3"/>
  <c r="J61" i="3" s="1"/>
  <c r="E29" i="4" l="1"/>
  <c r="E30" i="4" s="1"/>
  <c r="E31" i="4" s="1"/>
  <c r="E32" i="4" s="1"/>
  <c r="A53" i="3"/>
  <c r="E5" i="3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33" i="4" l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27" i="3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J60" i="3"/>
  <c r="E44" i="3" l="1"/>
  <c r="E45" i="3" s="1"/>
  <c r="E46" i="3" s="1"/>
  <c r="E47" i="3" s="1"/>
  <c r="E48" i="3" s="1"/>
  <c r="E49" i="3" s="1"/>
  <c r="E50" i="3" s="1"/>
  <c r="E51" i="3" s="1"/>
  <c r="E52" i="3" s="1"/>
  <c r="E53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l="1"/>
  <c r="A47" i="3" s="1"/>
  <c r="J62" i="3"/>
  <c r="J6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 Sauter</author>
  </authors>
  <commentList>
    <comment ref="K63" authorId="0" shapeId="0" xr:uid="{3D31C799-9FEA-4126-B642-297AC6CBE7B6}">
      <text>
        <r>
          <rPr>
            <b/>
            <sz val="12"/>
            <color indexed="81"/>
            <rFont val="Segoe UI"/>
            <family val="2"/>
          </rPr>
          <t>Budget Spain Portugal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<sst xmlns="http://schemas.openxmlformats.org/spreadsheetml/2006/main" count="478" uniqueCount="188">
  <si>
    <t xml:space="preserve"> </t>
  </si>
  <si>
    <t>Zürich</t>
  </si>
  <si>
    <t>FROM</t>
  </si>
  <si>
    <t xml:space="preserve">TO </t>
  </si>
  <si>
    <t>DATE</t>
  </si>
  <si>
    <t>TIME</t>
  </si>
  <si>
    <t>KM</t>
  </si>
  <si>
    <t>HOTEL</t>
  </si>
  <si>
    <t>Tel.</t>
  </si>
  <si>
    <t>Sunday</t>
  </si>
  <si>
    <t>Monday</t>
  </si>
  <si>
    <t>Thuesday</t>
  </si>
  <si>
    <t>Wednesday</t>
  </si>
  <si>
    <t>Thursday</t>
  </si>
  <si>
    <t>Friday</t>
  </si>
  <si>
    <t>Saturday</t>
  </si>
  <si>
    <t>MasterCard</t>
  </si>
  <si>
    <t>CASH EURO</t>
  </si>
  <si>
    <t>Food , Drinks &amp; …</t>
  </si>
  <si>
    <t>Travel Funds</t>
  </si>
  <si>
    <t>MC Total</t>
  </si>
  <si>
    <r>
      <t>Fuel</t>
    </r>
    <r>
      <rPr>
        <sz val="11"/>
        <color theme="1"/>
        <rFont val="Calibri"/>
        <family val="2"/>
        <scheme val="minor"/>
      </rPr>
      <t>, Autopista, Police</t>
    </r>
  </si>
  <si>
    <t>ZURICH</t>
  </si>
  <si>
    <t>ACCRA</t>
  </si>
  <si>
    <r>
      <t xml:space="preserve">SN278 / SN 277  </t>
    </r>
    <r>
      <rPr>
        <sz val="14"/>
        <color theme="1"/>
        <rFont val="Calibri"/>
        <family val="2"/>
        <scheme val="minor"/>
      </rPr>
      <t xml:space="preserve"> TZFFTD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Ticket # 0822186521873</t>
    </r>
    <r>
      <rPr>
        <b/>
        <sz val="14"/>
        <color theme="1"/>
        <rFont val="Calibri"/>
        <family val="2"/>
        <scheme val="minor"/>
      </rPr>
      <t xml:space="preserve">    </t>
    </r>
    <r>
      <rPr>
        <b/>
        <sz val="16"/>
        <color theme="1"/>
        <rFont val="Calibri"/>
        <family val="2"/>
        <scheme val="minor"/>
      </rPr>
      <t>Check-In  19:00</t>
    </r>
  </si>
  <si>
    <t xml:space="preserve">SN277    Check-In 05:30 </t>
  </si>
  <si>
    <t>07:35 - 17:00</t>
  </si>
  <si>
    <t>Gais, Italy</t>
  </si>
  <si>
    <t>Sarajevo</t>
  </si>
  <si>
    <t>Villach</t>
  </si>
  <si>
    <r>
      <t>Sarajevo</t>
    </r>
    <r>
      <rPr>
        <sz val="12"/>
        <rFont val="Calibri"/>
        <family val="2"/>
        <scheme val="minor"/>
      </rPr>
      <t>, Bosnia</t>
    </r>
  </si>
  <si>
    <t>Kennelbach</t>
  </si>
  <si>
    <t>ITINARY BALKAN  2020</t>
  </si>
  <si>
    <t>23:00 -12:00  +1</t>
  </si>
  <si>
    <t>Bruxelles</t>
  </si>
  <si>
    <t>BRUXELLES</t>
  </si>
  <si>
    <t>+41 44 829 22 66</t>
  </si>
  <si>
    <t>+39 474 504 136</t>
  </si>
  <si>
    <t>+385 51 410 162</t>
  </si>
  <si>
    <t>US$</t>
  </si>
  <si>
    <t>Bosnia &amp; Herzegovina</t>
  </si>
  <si>
    <r>
      <t>Art in Paradise Apartments,</t>
    </r>
    <r>
      <rPr>
        <sz val="12"/>
        <rFont val="Calibri"/>
        <family val="2"/>
        <scheme val="minor"/>
      </rPr>
      <t xml:space="preserve"> Hamdije Kresevijakovica 15, Sarajevo</t>
    </r>
  </si>
  <si>
    <t>+387 62 704 413</t>
  </si>
  <si>
    <r>
      <t xml:space="preserve">Mosers Pension, </t>
    </r>
    <r>
      <rPr>
        <sz val="12"/>
        <rFont val="Calibri"/>
        <family val="2"/>
        <scheme val="minor"/>
      </rPr>
      <t>18. -november Platz, 9500 Villach, Austria</t>
    </r>
  </si>
  <si>
    <t>+43 4242 34933</t>
  </si>
  <si>
    <t>CHF Total for 3'500km</t>
  </si>
  <si>
    <t>US$/ day</t>
  </si>
  <si>
    <t>Vondo Apartments, Industriestrasse 111, 8957 Spreitenbach</t>
  </si>
  <si>
    <t>+385 99 753 8359</t>
  </si>
  <si>
    <r>
      <t xml:space="preserve">Aparthotel Shkodra, </t>
    </r>
    <r>
      <rPr>
        <sz val="12"/>
        <rFont val="Calibri"/>
        <family val="2"/>
        <scheme val="minor"/>
      </rPr>
      <t xml:space="preserve">Lagija 13,  Shkembi i Kavajes, Plazh Durres, </t>
    </r>
  </si>
  <si>
    <t>1001 Durres, Albania</t>
  </si>
  <si>
    <t>+355 69 279 6316</t>
  </si>
  <si>
    <t>Hotels, Apartments</t>
  </si>
  <si>
    <t>Car Hire ZRH / SixT</t>
  </si>
  <si>
    <t>08:00 -15:00</t>
  </si>
  <si>
    <t>09:00 - 15:00</t>
  </si>
  <si>
    <t>09:00 - 14:00</t>
  </si>
  <si>
    <t>Durres</t>
  </si>
  <si>
    <t>08:00 - 14:00</t>
  </si>
  <si>
    <t>14:00 - 16:00</t>
  </si>
  <si>
    <t>08:00 - 13:00</t>
  </si>
  <si>
    <t>+385 1 4808 900</t>
  </si>
  <si>
    <t>10:00 - 15:00</t>
  </si>
  <si>
    <t>Dubrovnik</t>
  </si>
  <si>
    <t>09:00 - 13:00</t>
  </si>
  <si>
    <t>09:00  - 15:00</t>
  </si>
  <si>
    <t>10:00 - 13:00</t>
  </si>
  <si>
    <t>10:00 - 14:00</t>
  </si>
  <si>
    <t>+49 8031 9010990</t>
  </si>
  <si>
    <r>
      <t xml:space="preserve">Harri &amp; Co., </t>
    </r>
    <r>
      <rPr>
        <sz val="12"/>
        <rFont val="Calibri"/>
        <family val="2"/>
        <scheme val="minor"/>
      </rPr>
      <t>Kennelbach, Austria</t>
    </r>
  </si>
  <si>
    <t>Gais</t>
  </si>
  <si>
    <t>Rijeka</t>
  </si>
  <si>
    <t>Split</t>
  </si>
  <si>
    <t>km</t>
  </si>
  <si>
    <r>
      <t xml:space="preserve">Rosenheim, </t>
    </r>
    <r>
      <rPr>
        <sz val="11"/>
        <color theme="4" tint="-0.499984740745262"/>
        <rFont val="Calibri"/>
        <family val="2"/>
        <scheme val="minor"/>
      </rPr>
      <t>Germany</t>
    </r>
  </si>
  <si>
    <r>
      <rPr>
        <b/>
        <sz val="14"/>
        <rFont val="Calibri"/>
        <family val="2"/>
        <scheme val="minor"/>
      </rPr>
      <t xml:space="preserve">Best Western Premier Hotel Astoria, </t>
    </r>
    <r>
      <rPr>
        <sz val="14"/>
        <rFont val="Calibri"/>
        <family val="2"/>
        <scheme val="minor"/>
      </rPr>
      <t>Petrinjskja 71, 1000 Zagreb</t>
    </r>
  </si>
  <si>
    <r>
      <rPr>
        <b/>
        <sz val="14"/>
        <rFont val="Calibri"/>
        <family val="2"/>
        <scheme val="minor"/>
      </rPr>
      <t>Hotel Eden</t>
    </r>
    <r>
      <rPr>
        <b/>
        <sz val="12"/>
        <rFont val="Calibri"/>
        <family val="2"/>
        <scheme val="minor"/>
      </rPr>
      <t>,</t>
    </r>
    <r>
      <rPr>
        <sz val="12"/>
        <rFont val="Calibri"/>
        <family val="2"/>
        <scheme val="minor"/>
      </rPr>
      <t xml:space="preserve"> Konak 18, 88000 Mostar, Bosien &amp; Herzegovina </t>
    </r>
  </si>
  <si>
    <r>
      <t xml:space="preserve">Vacation Rentals Croatia, </t>
    </r>
    <r>
      <rPr>
        <sz val="12"/>
        <rFont val="Calibri"/>
        <family val="2"/>
        <scheme val="minor"/>
      </rPr>
      <t>Domovinskog Rata 129, 21312 Split, Croatia</t>
    </r>
  </si>
  <si>
    <r>
      <rPr>
        <b/>
        <sz val="14"/>
        <rFont val="Calibri"/>
        <family val="2"/>
        <scheme val="minor"/>
      </rPr>
      <t>Botel Marina</t>
    </r>
    <r>
      <rPr>
        <b/>
        <sz val="12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Adamicev gat, 51000 Rijeka, Croatia</t>
    </r>
  </si>
  <si>
    <r>
      <t xml:space="preserve">Guest House Kolarin, </t>
    </r>
    <r>
      <rPr>
        <sz val="11"/>
        <rFont val="Calibri"/>
        <family val="2"/>
        <scheme val="minor"/>
      </rPr>
      <t>Obala Stjepana Radica 5, Slano, Croatia</t>
    </r>
  </si>
  <si>
    <t>+385 98 914 7101</t>
  </si>
  <si>
    <r>
      <t xml:space="preserve">Gais, </t>
    </r>
    <r>
      <rPr>
        <sz val="11"/>
        <color theme="4" tint="-0.499984740745262"/>
        <rFont val="Calibri"/>
        <family val="2"/>
        <scheme val="minor"/>
      </rPr>
      <t>Tirol - Italy</t>
    </r>
  </si>
  <si>
    <r>
      <rPr>
        <b/>
        <sz val="14"/>
        <rFont val="Calibri"/>
        <family val="2"/>
        <scheme val="minor"/>
      </rPr>
      <t>B&amp;B Rosenheim</t>
    </r>
    <r>
      <rPr>
        <b/>
        <sz val="12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Eduard-Rüber Strasse 1, 83022 Rosenheim. Germany</t>
    </r>
  </si>
  <si>
    <r>
      <t>Active Hotel Sonne</t>
    </r>
    <r>
      <rPr>
        <sz val="10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Via Schloss Neuhaus 1, 39030 Gais, Italy</t>
    </r>
  </si>
  <si>
    <r>
      <rPr>
        <b/>
        <sz val="14"/>
        <rFont val="Calibri"/>
        <family val="2"/>
        <scheme val="minor"/>
      </rPr>
      <t>Vondo Apartments</t>
    </r>
    <r>
      <rPr>
        <b/>
        <sz val="12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Industriestrasse 111, 8957 Spreitenbach</t>
    </r>
  </si>
  <si>
    <r>
      <t xml:space="preserve">Zürich, </t>
    </r>
    <r>
      <rPr>
        <sz val="11"/>
        <color theme="0"/>
        <rFont val="Calibri"/>
        <family val="2"/>
        <scheme val="minor"/>
      </rPr>
      <t>Switzerland</t>
    </r>
  </si>
  <si>
    <r>
      <t>Rijeka</t>
    </r>
    <r>
      <rPr>
        <sz val="11"/>
        <color theme="4" tint="-0.499984740745262"/>
        <rFont val="Calibri"/>
        <family val="2"/>
        <scheme val="minor"/>
      </rPr>
      <t xml:space="preserve">, </t>
    </r>
    <r>
      <rPr>
        <sz val="11"/>
        <color theme="0"/>
        <rFont val="Calibri"/>
        <family val="2"/>
        <scheme val="minor"/>
      </rPr>
      <t>Croatia</t>
    </r>
  </si>
  <si>
    <r>
      <t>Split</t>
    </r>
    <r>
      <rPr>
        <b/>
        <sz val="11"/>
        <rFont val="Calibri"/>
        <family val="2"/>
        <scheme val="minor"/>
      </rPr>
      <t>,</t>
    </r>
    <r>
      <rPr>
        <b/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Croatia</t>
    </r>
  </si>
  <si>
    <r>
      <t>Split</t>
    </r>
    <r>
      <rPr>
        <sz val="11"/>
        <color theme="4" tint="-0.499984740745262"/>
        <rFont val="Calibri"/>
        <family val="2"/>
        <scheme val="minor"/>
      </rPr>
      <t xml:space="preserve">, </t>
    </r>
    <r>
      <rPr>
        <sz val="11"/>
        <color theme="0"/>
        <rFont val="Calibri"/>
        <family val="2"/>
        <scheme val="minor"/>
      </rPr>
      <t>Croatia</t>
    </r>
  </si>
  <si>
    <r>
      <t>Dubrovnik,</t>
    </r>
    <r>
      <rPr>
        <sz val="11"/>
        <color theme="0"/>
        <rFont val="Calibri"/>
        <family val="2"/>
        <scheme val="minor"/>
      </rPr>
      <t xml:space="preserve"> Croatia</t>
    </r>
  </si>
  <si>
    <r>
      <t>Durres</t>
    </r>
    <r>
      <rPr>
        <sz val="12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Albania</t>
    </r>
  </si>
  <si>
    <r>
      <t>Durres</t>
    </r>
    <r>
      <rPr>
        <sz val="11"/>
        <color theme="4" tint="-0.499984740745262"/>
        <rFont val="Calibri"/>
        <family val="2"/>
        <scheme val="minor"/>
      </rPr>
      <t xml:space="preserve">, </t>
    </r>
    <r>
      <rPr>
        <sz val="11"/>
        <color theme="0"/>
        <rFont val="Calibri"/>
        <family val="2"/>
        <scheme val="minor"/>
      </rPr>
      <t>Albania</t>
    </r>
  </si>
  <si>
    <r>
      <t xml:space="preserve">Mostar, </t>
    </r>
    <r>
      <rPr>
        <sz val="12"/>
        <color theme="0"/>
        <rFont val="Calibri"/>
        <family val="2"/>
        <scheme val="minor"/>
      </rPr>
      <t>Bosnien &amp;</t>
    </r>
  </si>
  <si>
    <r>
      <t xml:space="preserve">Mostar, </t>
    </r>
    <r>
      <rPr>
        <sz val="11"/>
        <color theme="0"/>
        <rFont val="Calibri"/>
        <family val="2"/>
        <scheme val="minor"/>
      </rPr>
      <t>Bosnien &amp;</t>
    </r>
  </si>
  <si>
    <r>
      <t>Kennelbach</t>
    </r>
    <r>
      <rPr>
        <sz val="12"/>
        <color theme="0"/>
        <rFont val="Calibri"/>
        <family val="2"/>
        <scheme val="minor"/>
      </rPr>
      <t>, Austria</t>
    </r>
  </si>
  <si>
    <r>
      <t>Villach</t>
    </r>
    <r>
      <rPr>
        <sz val="11"/>
        <color theme="4" tint="-0.499984740745262"/>
        <rFont val="Calibri"/>
        <family val="2"/>
        <scheme val="minor"/>
      </rPr>
      <t xml:space="preserve">, </t>
    </r>
    <r>
      <rPr>
        <sz val="11"/>
        <color theme="0"/>
        <rFont val="Calibri"/>
        <family val="2"/>
        <scheme val="minor"/>
      </rPr>
      <t>Austria</t>
    </r>
  </si>
  <si>
    <r>
      <t xml:space="preserve">Rosenheim, </t>
    </r>
    <r>
      <rPr>
        <sz val="12"/>
        <color theme="0"/>
        <rFont val="Calibri"/>
        <family val="2"/>
        <scheme val="minor"/>
      </rPr>
      <t>Germany</t>
    </r>
  </si>
  <si>
    <r>
      <t>Sarajevo,</t>
    </r>
    <r>
      <rPr>
        <b/>
        <sz val="14"/>
        <color theme="0" tint="-4.9989318521683403E-2"/>
        <rFont val="Calibri"/>
        <family val="2"/>
        <scheme val="minor"/>
      </rPr>
      <t xml:space="preserve"> </t>
    </r>
    <r>
      <rPr>
        <sz val="11"/>
        <color theme="0" tint="-4.9989318521683403E-2"/>
        <rFont val="Calibri"/>
        <family val="2"/>
        <scheme val="minor"/>
      </rPr>
      <t>Bosnia &amp;</t>
    </r>
  </si>
  <si>
    <r>
      <t>Zagreb</t>
    </r>
    <r>
      <rPr>
        <sz val="11"/>
        <rFont val="Calibri"/>
        <family val="2"/>
        <scheme val="minor"/>
      </rPr>
      <t>,</t>
    </r>
    <r>
      <rPr>
        <sz val="11"/>
        <color theme="0"/>
        <rFont val="Calibri"/>
        <family val="2"/>
        <scheme val="minor"/>
      </rPr>
      <t xml:space="preserve"> Croatia</t>
    </r>
  </si>
  <si>
    <r>
      <t xml:space="preserve">Villach, </t>
    </r>
    <r>
      <rPr>
        <sz val="12"/>
        <color theme="0"/>
        <rFont val="Calibri"/>
        <family val="2"/>
        <scheme val="minor"/>
      </rPr>
      <t>Austria</t>
    </r>
  </si>
  <si>
    <r>
      <t>Zagreb</t>
    </r>
    <r>
      <rPr>
        <sz val="11"/>
        <color theme="4" tint="-0.499984740745262"/>
        <rFont val="Calibri"/>
        <family val="2"/>
        <scheme val="minor"/>
      </rPr>
      <t>,</t>
    </r>
    <r>
      <rPr>
        <sz val="11"/>
        <color theme="0"/>
        <rFont val="Calibri"/>
        <family val="2"/>
        <scheme val="minor"/>
      </rPr>
      <t xml:space="preserve"> Croatia</t>
    </r>
  </si>
  <si>
    <r>
      <t>Zürich</t>
    </r>
    <r>
      <rPr>
        <sz val="12"/>
        <rFont val="Calibri"/>
        <family val="2"/>
        <scheme val="minor"/>
      </rPr>
      <t>,</t>
    </r>
    <r>
      <rPr>
        <sz val="12"/>
        <color theme="0"/>
        <rFont val="Calibri"/>
        <family val="2"/>
        <scheme val="minor"/>
      </rPr>
      <t xml:space="preserve"> Switzerland</t>
    </r>
  </si>
  <si>
    <t>ITINARY HOLIDAYS  2020</t>
  </si>
  <si>
    <t>CASH CHF</t>
  </si>
  <si>
    <t xml:space="preserve">Car Hire </t>
  </si>
  <si>
    <t>CHF</t>
  </si>
  <si>
    <t>07:30 - 17:00</t>
  </si>
  <si>
    <t>Budget</t>
  </si>
  <si>
    <t>Actual</t>
  </si>
  <si>
    <r>
      <t>Zürich</t>
    </r>
    <r>
      <rPr>
        <sz val="12"/>
        <rFont val="Calibri"/>
        <family val="2"/>
        <scheme val="minor"/>
      </rPr>
      <t xml:space="preserve">        (incl. Vollversicherung)</t>
    </r>
  </si>
  <si>
    <t>TOTAL</t>
  </si>
  <si>
    <t>SN 277 / SN 5103   TZFFTD  Ticket # 0822186521873    Check-In  19:00</t>
  </si>
  <si>
    <t>Vondo Apartments  Spreitenbach</t>
  </si>
  <si>
    <t>29.08. - 09.10.  (42 days @ CHF 40)</t>
  </si>
  <si>
    <t>Fuel, Vignette, etc</t>
  </si>
  <si>
    <t>Le Tréport, F</t>
  </si>
  <si>
    <t>Kennelbach, A</t>
  </si>
  <si>
    <t>Reims</t>
  </si>
  <si>
    <t>09:00 -  14:00</t>
  </si>
  <si>
    <t>Ostende</t>
  </si>
  <si>
    <t>Le Tréport</t>
  </si>
  <si>
    <t>09:00 - 16:00</t>
  </si>
  <si>
    <t>Harri Pfanner</t>
  </si>
  <si>
    <t>Spreitenbach</t>
  </si>
  <si>
    <r>
      <rPr>
        <b/>
        <sz val="12"/>
        <color rgb="FF333333"/>
        <rFont val="Segoe UI"/>
        <family val="2"/>
      </rPr>
      <t>Hotel Bristol</t>
    </r>
    <r>
      <rPr>
        <b/>
        <sz val="11"/>
        <color rgb="FF333333"/>
        <rFont val="Segoe UI"/>
        <family val="2"/>
      </rPr>
      <t xml:space="preserve">, </t>
    </r>
    <r>
      <rPr>
        <sz val="10"/>
        <color rgb="FF333333"/>
        <rFont val="Segoe UI"/>
        <family val="2"/>
      </rPr>
      <t xml:space="preserve">11, Rue De Strasbourg, Gare, 2561 Luxemburg (Stadt), </t>
    </r>
  </si>
  <si>
    <r>
      <t>Residence du Bord de Mer,</t>
    </r>
    <r>
      <rPr>
        <sz val="10"/>
        <color theme="4" tint="-0.499984740745262"/>
        <rFont val="Calibri"/>
        <family val="2"/>
        <scheme val="minor"/>
      </rPr>
      <t xml:space="preserve"> 15 Rue de Lieutnatnt Claude Testu, 76470 Le Tréport, France</t>
    </r>
  </si>
  <si>
    <t># 3663728344</t>
  </si>
  <si>
    <t xml:space="preserve"> # 3583746504</t>
  </si>
  <si>
    <t>LUXEMBOURG, L</t>
  </si>
  <si>
    <t>REIMS, F</t>
  </si>
  <si>
    <t>Le TREPORT, F</t>
  </si>
  <si>
    <t>Luxembourg</t>
  </si>
  <si>
    <t>De HAAN, B</t>
  </si>
  <si>
    <t>De Haan, B</t>
  </si>
  <si>
    <r>
      <t xml:space="preserve">Duinenzicht II-Vosseslag, </t>
    </r>
    <r>
      <rPr>
        <sz val="10"/>
        <color rgb="FF333333"/>
        <rFont val="Segoe UI"/>
        <family val="2"/>
      </rPr>
      <t>Mispelburgstraat 11A (3), 8420 De Haan</t>
    </r>
    <r>
      <rPr>
        <b/>
        <sz val="11"/>
        <color rgb="FF333333"/>
        <rFont val="Segoe UI"/>
        <family val="2"/>
      </rPr>
      <t xml:space="preserve"> /     (near Ostende)</t>
    </r>
  </si>
  <si>
    <t>CHF Total for 2'500km</t>
  </si>
  <si>
    <t>Dicover Cars rental</t>
  </si>
  <si>
    <t># 3115570086</t>
  </si>
  <si>
    <r>
      <t>Brit Hotel Aux Sacres,</t>
    </r>
    <r>
      <rPr>
        <sz val="10"/>
        <color rgb="FF333333"/>
        <rFont val="Segoe UI"/>
        <family val="2"/>
      </rPr>
      <t xml:space="preserve"> 7-9 Rue du General Sarrail, 51100 Reims Centre</t>
    </r>
  </si>
  <si>
    <t># 3389110079</t>
  </si>
  <si>
    <t># 2537720424</t>
  </si>
  <si>
    <t># 3829305159</t>
  </si>
  <si>
    <t>FRANKFURT</t>
  </si>
  <si>
    <t>21:10 - 05:45</t>
  </si>
  <si>
    <t>10:05 - 11:05</t>
  </si>
  <si>
    <t>13:00 - 13:55</t>
  </si>
  <si>
    <t>LH1007</t>
  </si>
  <si>
    <t>LH1190</t>
  </si>
  <si>
    <t>Description</t>
  </si>
  <si>
    <t>+41 438 163 255</t>
  </si>
  <si>
    <t>Vondo Apartments  Spreitenbach  # 3829305159</t>
  </si>
  <si>
    <t>Hypotreff (date to be decided)</t>
  </si>
  <si>
    <t>Geschwisterntreff (date to be decided)</t>
  </si>
  <si>
    <t>Krankenkasse</t>
  </si>
  <si>
    <t>+41 44 365 1111</t>
  </si>
  <si>
    <t>Dr. Monika Vogt</t>
  </si>
  <si>
    <t>Dr. med. Poser UROVIVA Goethestr.24 Zürich Stadelhofen</t>
  </si>
  <si>
    <r>
      <t xml:space="preserve">Dr. Nicola Lansel /  Gemeinde 14:00 - 16:30  </t>
    </r>
    <r>
      <rPr>
        <sz val="12"/>
        <rFont val="Calibri"/>
        <family val="2"/>
        <scheme val="minor"/>
      </rPr>
      <t>Einwohnerkontrolle / Sozialamt</t>
    </r>
  </si>
  <si>
    <t>SN 1282   TZFFTD  Ticket # 0822188407756/7    Check-In  16:00</t>
  </si>
  <si>
    <t>Biremöschtler  (date to be decided)</t>
  </si>
  <si>
    <t>Spital Baden</t>
  </si>
  <si>
    <t xml:space="preserve">Pacemaker Medtronic X2DR01 </t>
  </si>
  <si>
    <t>Celilia</t>
  </si>
  <si>
    <t>WAID SPITAL</t>
  </si>
  <si>
    <t>SEEWIS Rehakinik</t>
  </si>
  <si>
    <t>VONDO</t>
  </si>
  <si>
    <t>ZURICH - ACCRA</t>
  </si>
  <si>
    <t>Original Itinary</t>
  </si>
  <si>
    <t xml:space="preserve">Hotel ZYS  Alberich Zwyssig - Strasse 78,  5430 Wettingen     / Corona Test Unispital
</t>
  </si>
  <si>
    <t>Stadthaus Dietikon,   Payment Test ACC</t>
  </si>
  <si>
    <t>MEILEN</t>
  </si>
  <si>
    <t>Spreitenbach / Baden</t>
  </si>
  <si>
    <t>Seewis</t>
  </si>
  <si>
    <t>SEEWIS</t>
  </si>
  <si>
    <t>AUSTRIA</t>
  </si>
  <si>
    <t>Dietikon</t>
  </si>
  <si>
    <t>WETTINGEN</t>
  </si>
  <si>
    <t>CH</t>
  </si>
  <si>
    <t>GHANA</t>
  </si>
  <si>
    <r>
      <rPr>
        <b/>
        <sz val="18"/>
        <color theme="4" tint="-0.249977111117893"/>
        <rFont val="Calibri"/>
        <family val="2"/>
        <scheme val="minor"/>
      </rPr>
      <t>Stocklenweg,  8706</t>
    </r>
    <r>
      <rPr>
        <b/>
        <sz val="20"/>
        <color theme="4" tint="-0.249977111117893"/>
        <rFont val="Calibri"/>
        <family val="2"/>
        <scheme val="minor"/>
      </rPr>
      <t xml:space="preserve"> Meilen</t>
    </r>
  </si>
  <si>
    <t>SPITAL</t>
  </si>
  <si>
    <t>TRIEMLI SPITAL</t>
  </si>
  <si>
    <r>
      <rPr>
        <sz val="18"/>
        <color theme="1"/>
        <rFont val="Calibri"/>
        <family val="2"/>
        <scheme val="minor"/>
      </rPr>
      <t>Buchungscode:</t>
    </r>
    <r>
      <rPr>
        <b/>
        <sz val="18"/>
        <color theme="1"/>
        <rFont val="Calibri"/>
        <family val="2"/>
        <scheme val="minor"/>
      </rPr>
      <t xml:space="preserve"> LC9A9K </t>
    </r>
    <r>
      <rPr>
        <sz val="18"/>
        <color theme="1"/>
        <rFont val="Calibri"/>
        <family val="2"/>
        <scheme val="minor"/>
      </rPr>
      <t>Ticketnummer:</t>
    </r>
    <r>
      <rPr>
        <b/>
        <sz val="18"/>
        <color theme="1"/>
        <rFont val="Calibri"/>
        <family val="2"/>
        <scheme val="minor"/>
      </rPr>
      <t xml:space="preserve"> 0742434349876</t>
    </r>
  </si>
  <si>
    <t>41 848 874 444</t>
  </si>
  <si>
    <t>ITINARY SWISS 2020 / 21      Medical Emergency &amp; Odysee</t>
  </si>
  <si>
    <t>Hosts: Harri &amp; Frida Pfanner</t>
  </si>
  <si>
    <t>Hosts: RITA &amp; FREDY Bottlang</t>
  </si>
  <si>
    <t>Host: Ophilia  Oppong                                                                                 Dietikon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</si>
</sst>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[$-807]General"/>
    <numFmt numFmtId="166" formatCode="hh/mm&quot; h&quot;;@"/>
    <numFmt numFmtId="167" formatCode="h/mm&quot; h&quot;;@"/>
  </numFmts>
  <fonts count="7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5" tint="0.7999816888943144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5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14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rgb="FF333333"/>
      <name val="Segoe UI"/>
      <family val="2"/>
    </font>
    <font>
      <sz val="10"/>
      <color rgb="FF333333"/>
      <name val="Segoe UI"/>
      <family val="2"/>
    </font>
    <font>
      <b/>
      <sz val="12"/>
      <color rgb="FF333333"/>
      <name val="Segoe UI"/>
      <family val="2"/>
    </font>
    <font>
      <b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8"/>
      <color theme="3" tint="-0.499984740745262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5" tint="0.79998168889431442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7" tint="0.59999389629810485"/>
      </left>
      <right/>
      <top style="medium">
        <color theme="7" tint="0.59999389629810485"/>
      </top>
      <bottom/>
      <diagonal/>
    </border>
    <border>
      <left/>
      <right style="medium">
        <color theme="7" tint="0.59999389629810485"/>
      </right>
      <top style="medium">
        <color theme="7" tint="0.59999389629810485"/>
      </top>
      <bottom/>
      <diagonal/>
    </border>
    <border>
      <left style="medium">
        <color theme="7" tint="0.59999389629810485"/>
      </left>
      <right/>
      <top/>
      <bottom/>
      <diagonal/>
    </border>
    <border>
      <left/>
      <right style="medium">
        <color theme="7" tint="0.59999389629810485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 style="medium">
        <color theme="9" tint="-0.499984740745262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/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/>
      <right style="hair">
        <color indexed="64"/>
      </right>
      <top style="medium">
        <color rgb="FFFF0000"/>
      </top>
      <bottom/>
      <diagonal/>
    </border>
    <border>
      <left style="medium">
        <color theme="9" tint="-0.499984740745262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rgb="FFFF000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 style="hair">
        <color indexed="64"/>
      </left>
      <right style="hair">
        <color indexed="64"/>
      </right>
      <top style="medium">
        <color theme="4" tint="-0.249977111117893"/>
      </top>
      <bottom style="hair">
        <color indexed="64"/>
      </bottom>
      <diagonal/>
    </border>
    <border>
      <left/>
      <right/>
      <top style="medium">
        <color theme="4" tint="-0.249977111117893"/>
      </top>
      <bottom style="hair">
        <color indexed="64"/>
      </bottom>
      <diagonal/>
    </border>
    <border>
      <left style="hair">
        <color indexed="64"/>
      </left>
      <right style="medium">
        <color theme="4" tint="-0.249977111117893"/>
      </right>
      <top style="medium">
        <color theme="4" tint="-0.249977111117893"/>
      </top>
      <bottom style="hair">
        <color indexed="64"/>
      </bottom>
      <diagonal/>
    </border>
    <border>
      <left style="medium">
        <color theme="4" tint="-0.249977111117893"/>
      </left>
      <right/>
      <top/>
      <bottom/>
      <diagonal/>
    </border>
    <border>
      <left style="hair">
        <color indexed="64"/>
      </left>
      <right style="medium">
        <color theme="4" tint="-0.249977111117893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4" tint="-0.249977111117893"/>
      </right>
      <top style="hair">
        <color indexed="64"/>
      </top>
      <bottom/>
      <diagonal/>
    </border>
    <border>
      <left/>
      <right/>
      <top/>
      <bottom style="medium">
        <color theme="4" tint="-0.249977111117893"/>
      </bottom>
      <diagonal/>
    </border>
    <border>
      <left style="hair">
        <color indexed="64"/>
      </left>
      <right style="hair">
        <color indexed="64"/>
      </right>
      <top/>
      <bottom style="medium">
        <color theme="4" tint="-0.249977111117893"/>
      </bottom>
      <diagonal/>
    </border>
    <border>
      <left style="hair">
        <color indexed="64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4" tint="-0.249977111117893"/>
      </left>
      <right style="medium">
        <color indexed="64"/>
      </right>
      <top/>
      <bottom style="medium">
        <color theme="4" tint="-0.249977111117893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theme="4" tint="-0.249977111117893"/>
      </right>
      <top/>
      <bottom style="hair">
        <color indexed="64"/>
      </bottom>
      <diagonal/>
    </border>
    <border>
      <left/>
      <right style="medium">
        <color theme="4" tint="-0.249977111117893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theme="4" tint="-0.249977111117893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/>
      <bottom style="medium">
        <color indexed="64"/>
      </bottom>
      <diagonal/>
    </border>
    <border>
      <left style="medium">
        <color theme="4" tint="-0.249977111117893"/>
      </left>
      <right style="hair">
        <color indexed="64"/>
      </right>
      <top style="hair">
        <color indexed="64"/>
      </top>
      <bottom/>
      <diagonal/>
    </border>
    <border>
      <left/>
      <right style="medium">
        <color theme="4" tint="-0.249977111117893"/>
      </right>
      <top style="hair">
        <color indexed="64"/>
      </top>
      <bottom/>
      <diagonal/>
    </border>
    <border>
      <left/>
      <right/>
      <top style="hair">
        <color theme="4" tint="-0.249977111117893"/>
      </top>
      <bottom style="hair">
        <color theme="4" tint="-0.249977111117893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theme="8" tint="-0.499984740745262"/>
      </left>
      <right/>
      <top style="medium">
        <color theme="4" tint="-0.249977111117893"/>
      </top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 style="hair">
        <color indexed="64"/>
      </top>
      <bottom style="hair">
        <color indexed="64"/>
      </bottom>
      <diagonal/>
    </border>
    <border>
      <left/>
      <right style="medium">
        <color theme="8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8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8" tint="-0.499984740745262"/>
      </left>
      <right style="hair">
        <color indexed="64"/>
      </right>
      <top style="hair">
        <color indexed="64"/>
      </top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 style="hair">
        <color indexed="64"/>
      </left>
      <right/>
      <top style="hair">
        <color indexed="64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 style="medium">
        <color indexed="64"/>
      </left>
      <right style="medium">
        <color theme="4" tint="-0.249977111117893"/>
      </right>
      <top style="medium">
        <color theme="8" tint="-0.499984740745262"/>
      </top>
      <bottom/>
      <diagonal/>
    </border>
    <border>
      <left/>
      <right style="hair">
        <color indexed="64"/>
      </right>
      <top style="medium">
        <color theme="8" tint="-0.499984740745262"/>
      </top>
      <bottom/>
      <diagonal/>
    </border>
    <border>
      <left style="hair">
        <color indexed="64"/>
      </left>
      <right/>
      <top style="medium">
        <color theme="8" tint="-0.499984740745262"/>
      </top>
      <bottom/>
      <diagonal/>
    </border>
    <border>
      <left style="hair">
        <color indexed="64"/>
      </left>
      <right style="hair">
        <color indexed="64"/>
      </right>
      <top style="medium">
        <color theme="8" tint="-0.499984740745262"/>
      </top>
      <bottom style="hair">
        <color indexed="64"/>
      </bottom>
      <diagonal/>
    </border>
    <border>
      <left style="medium">
        <color theme="8" tint="-0.499984740745262"/>
      </left>
      <right/>
      <top style="hair">
        <color indexed="64"/>
      </top>
      <bottom/>
      <diagonal/>
    </border>
    <border>
      <left style="medium">
        <color theme="8" tint="-0.499984740745262"/>
      </left>
      <right/>
      <top style="hair">
        <color indexed="64"/>
      </top>
      <bottom style="medium">
        <color theme="8" tint="-0.499984740745262"/>
      </bottom>
      <diagonal/>
    </border>
    <border>
      <left/>
      <right style="hair">
        <color indexed="64"/>
      </right>
      <top style="hair">
        <color indexed="64"/>
      </top>
      <bottom style="medium">
        <color theme="8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indexed="64"/>
      </left>
      <right style="hair">
        <color indexed="64"/>
      </right>
      <top style="medium">
        <color theme="8" tint="-0.499984740745262"/>
      </top>
      <bottom style="hair">
        <color indexed="64"/>
      </bottom>
      <diagonal/>
    </border>
    <border>
      <left style="medium">
        <color indexed="64"/>
      </left>
      <right style="medium">
        <color theme="8" tint="-0.499984740745262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theme="8" tint="-0.499984740745262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theme="8" tint="-0.499984740745262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 style="hair">
        <color indexed="64"/>
      </bottom>
      <diagonal/>
    </border>
    <border>
      <left/>
      <right style="medium">
        <color theme="8" tint="-0.499984740745262"/>
      </right>
      <top/>
      <bottom style="hair">
        <color indexed="64"/>
      </bottom>
      <diagonal/>
    </border>
    <border>
      <left/>
      <right style="medium">
        <color theme="8" tint="-0.499984740745262"/>
      </right>
      <top style="hair">
        <color indexed="64"/>
      </top>
      <bottom style="medium">
        <color theme="8" tint="-0.499984740745262"/>
      </bottom>
      <diagonal/>
    </border>
    <border>
      <left/>
      <right style="medium">
        <color theme="4" tint="-0.249977111117893"/>
      </right>
      <top/>
      <bottom style="medium">
        <color theme="8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indexed="64"/>
      </left>
      <right style="medium">
        <color theme="4" tint="-0.249977111117893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theme="4" tint="-0.249977111117893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theme="8" tint="-0.499984740745262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theme="4" tint="-0.249977111117893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hair">
        <color indexed="64"/>
      </left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theme="4" tint="-0.249977111117893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41" fillId="0" borderId="0" applyBorder="0" applyProtection="0"/>
  </cellStyleXfs>
  <cellXfs count="46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3" xfId="0" applyBorder="1"/>
    <xf numFmtId="0" fontId="1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4" fontId="3" fillId="10" borderId="0" xfId="0" applyNumberFormat="1" applyFont="1" applyFill="1" applyAlignment="1">
      <alignment horizontal="center"/>
    </xf>
    <xf numFmtId="0" fontId="9" fillId="9" borderId="7" xfId="0" applyFont="1" applyFill="1" applyBorder="1" applyAlignment="1">
      <alignment horizontal="center" vertical="center"/>
    </xf>
    <xf numFmtId="0" fontId="0" fillId="0" borderId="0" xfId="0" applyFont="1"/>
    <xf numFmtId="0" fontId="4" fillId="9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4" fontId="10" fillId="2" borderId="0" xfId="0" applyNumberFormat="1" applyFont="1" applyFill="1" applyBorder="1" applyAlignment="1">
      <alignment vertical="center"/>
    </xf>
    <xf numFmtId="4" fontId="0" fillId="2" borderId="0" xfId="0" applyNumberFormat="1" applyFill="1" applyBorder="1"/>
    <xf numFmtId="0" fontId="1" fillId="2" borderId="4" xfId="0" applyFont="1" applyFill="1" applyBorder="1" applyAlignment="1">
      <alignment horizontal="center"/>
    </xf>
    <xf numFmtId="0" fontId="12" fillId="13" borderId="14" xfId="0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20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15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top"/>
    </xf>
    <xf numFmtId="14" fontId="6" fillId="0" borderId="0" xfId="0" applyNumberFormat="1" applyFont="1" applyAlignment="1">
      <alignment horizontal="center" vertical="center"/>
    </xf>
    <xf numFmtId="20" fontId="3" fillId="2" borderId="0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top"/>
    </xf>
    <xf numFmtId="0" fontId="2" fillId="0" borderId="8" xfId="0" applyFont="1" applyBorder="1" applyAlignment="1">
      <alignment vertical="center"/>
    </xf>
    <xf numFmtId="0" fontId="0" fillId="16" borderId="5" xfId="0" applyFill="1" applyBorder="1"/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>
      <alignment vertical="center"/>
    </xf>
    <xf numFmtId="0" fontId="17" fillId="2" borderId="8" xfId="0" applyFont="1" applyFill="1" applyBorder="1"/>
    <xf numFmtId="0" fontId="0" fillId="2" borderId="5" xfId="0" applyFill="1" applyBorder="1"/>
    <xf numFmtId="20" fontId="1" fillId="2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13" borderId="1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22" fillId="9" borderId="1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4" fontId="9" fillId="13" borderId="8" xfId="0" applyNumberFormat="1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9" fillId="3" borderId="8" xfId="0" applyFont="1" applyFill="1" applyBorder="1" applyAlignment="1"/>
    <xf numFmtId="0" fontId="2" fillId="8" borderId="8" xfId="0" applyFont="1" applyFill="1" applyBorder="1" applyAlignment="1">
      <alignment horizontal="left" vertical="center"/>
    </xf>
    <xf numFmtId="4" fontId="16" fillId="8" borderId="8" xfId="0" applyNumberFormat="1" applyFont="1" applyFill="1" applyBorder="1" applyAlignment="1">
      <alignment vertical="center"/>
    </xf>
    <xf numFmtId="4" fontId="26" fillId="12" borderId="8" xfId="0" applyNumberFormat="1" applyFont="1" applyFill="1" applyBorder="1" applyAlignment="1">
      <alignment vertical="center"/>
    </xf>
    <xf numFmtId="4" fontId="12" fillId="4" borderId="8" xfId="0" applyNumberFormat="1" applyFont="1" applyFill="1" applyBorder="1" applyAlignment="1">
      <alignment vertical="top"/>
    </xf>
    <xf numFmtId="4" fontId="5" fillId="4" borderId="8" xfId="0" applyNumberFormat="1" applyFont="1" applyFill="1" applyBorder="1" applyAlignment="1">
      <alignment vertical="center"/>
    </xf>
    <xf numFmtId="4" fontId="10" fillId="4" borderId="8" xfId="0" applyNumberFormat="1" applyFont="1" applyFill="1" applyBorder="1" applyAlignment="1">
      <alignment vertical="center"/>
    </xf>
    <xf numFmtId="4" fontId="7" fillId="2" borderId="8" xfId="0" applyNumberFormat="1" applyFont="1" applyFill="1" applyBorder="1" applyAlignment="1">
      <alignment vertical="top"/>
    </xf>
    <xf numFmtId="4" fontId="16" fillId="2" borderId="8" xfId="0" applyNumberFormat="1" applyFont="1" applyFill="1" applyBorder="1" applyAlignment="1">
      <alignment vertical="center"/>
    </xf>
    <xf numFmtId="4" fontId="32" fillId="2" borderId="8" xfId="0" applyNumberFormat="1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horizontal="center"/>
    </xf>
    <xf numFmtId="4" fontId="31" fillId="6" borderId="8" xfId="0" applyNumberFormat="1" applyFont="1" applyFill="1" applyBorder="1" applyAlignment="1">
      <alignment vertical="center"/>
    </xf>
    <xf numFmtId="0" fontId="0" fillId="16" borderId="8" xfId="0" applyFill="1" applyBorder="1"/>
    <xf numFmtId="4" fontId="31" fillId="12" borderId="8" xfId="0" applyNumberFormat="1" applyFont="1" applyFill="1" applyBorder="1" applyAlignment="1">
      <alignment vertical="center"/>
    </xf>
    <xf numFmtId="0" fontId="10" fillId="14" borderId="8" xfId="0" applyFont="1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4" fontId="31" fillId="17" borderId="8" xfId="0" applyNumberFormat="1" applyFont="1" applyFill="1" applyBorder="1" applyAlignment="1">
      <alignment vertical="center"/>
    </xf>
    <xf numFmtId="0" fontId="0" fillId="17" borderId="8" xfId="0" applyFill="1" applyBorder="1"/>
    <xf numFmtId="4" fontId="20" fillId="17" borderId="8" xfId="0" applyNumberFormat="1" applyFont="1" applyFill="1" applyBorder="1" applyAlignment="1">
      <alignment vertical="center"/>
    </xf>
    <xf numFmtId="4" fontId="27" fillId="17" borderId="8" xfId="0" applyNumberFormat="1" applyFont="1" applyFill="1" applyBorder="1"/>
    <xf numFmtId="0" fontId="17" fillId="2" borderId="18" xfId="0" applyFont="1" applyFill="1" applyBorder="1" applyAlignment="1">
      <alignment horizontal="center" vertical="center"/>
    </xf>
    <xf numFmtId="4" fontId="20" fillId="12" borderId="8" xfId="0" applyNumberFormat="1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6" fillId="3" borderId="8" xfId="0" applyFont="1" applyFill="1" applyBorder="1" applyAlignment="1">
      <alignment horizontal="left" vertical="center"/>
    </xf>
    <xf numFmtId="49" fontId="11" fillId="3" borderId="8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vertical="center"/>
    </xf>
    <xf numFmtId="49" fontId="11" fillId="15" borderId="8" xfId="0" applyNumberFormat="1" applyFont="1" applyFill="1" applyBorder="1" applyAlignment="1">
      <alignment horizontal="center" vertical="center"/>
    </xf>
    <xf numFmtId="0" fontId="24" fillId="15" borderId="20" xfId="0" applyFont="1" applyFill="1" applyBorder="1" applyAlignment="1">
      <alignment vertical="center"/>
    </xf>
    <xf numFmtId="0" fontId="24" fillId="15" borderId="8" xfId="0" applyFont="1" applyFill="1" applyBorder="1" applyAlignment="1">
      <alignment vertical="center"/>
    </xf>
    <xf numFmtId="0" fontId="19" fillId="15" borderId="20" xfId="0" applyFont="1" applyFill="1" applyBorder="1" applyAlignment="1">
      <alignment vertical="center"/>
    </xf>
    <xf numFmtId="49" fontId="11" fillId="15" borderId="20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vertical="center"/>
    </xf>
    <xf numFmtId="0" fontId="16" fillId="15" borderId="8" xfId="0" applyFont="1" applyFill="1" applyBorder="1" applyAlignment="1">
      <alignment vertical="center"/>
    </xf>
    <xf numFmtId="164" fontId="0" fillId="15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8" xfId="0" applyFill="1" applyBorder="1"/>
    <xf numFmtId="3" fontId="2" fillId="0" borderId="8" xfId="0" applyNumberFormat="1" applyFont="1" applyBorder="1" applyAlignment="1"/>
    <xf numFmtId="0" fontId="19" fillId="2" borderId="0" xfId="0" applyFont="1" applyFill="1" applyBorder="1" applyAlignment="1">
      <alignment horizontal="left" vertical="top"/>
    </xf>
    <xf numFmtId="0" fontId="5" fillId="13" borderId="23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0" xfId="0" applyFont="1" applyFill="1" applyBorder="1"/>
    <xf numFmtId="0" fontId="16" fillId="3" borderId="20" xfId="0" applyFont="1" applyFill="1" applyBorder="1" applyAlignment="1">
      <alignment horizontal="left" vertical="center"/>
    </xf>
    <xf numFmtId="49" fontId="11" fillId="3" borderId="20" xfId="0" applyNumberFormat="1" applyFont="1" applyFill="1" applyBorder="1" applyAlignment="1">
      <alignment horizontal="center" vertical="center"/>
    </xf>
    <xf numFmtId="4" fontId="16" fillId="3" borderId="20" xfId="0" applyNumberFormat="1" applyFont="1" applyFill="1" applyBorder="1" applyAlignment="1">
      <alignment horizontal="right" vertical="center"/>
    </xf>
    <xf numFmtId="0" fontId="16" fillId="3" borderId="26" xfId="0" applyFont="1" applyFill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/>
    </xf>
    <xf numFmtId="20" fontId="1" fillId="2" borderId="28" xfId="0" applyNumberFormat="1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4" fontId="16" fillId="15" borderId="31" xfId="0" applyNumberFormat="1" applyFont="1" applyFill="1" applyBorder="1" applyAlignment="1">
      <alignment vertical="center"/>
    </xf>
    <xf numFmtId="0" fontId="19" fillId="15" borderId="31" xfId="0" applyFont="1" applyFill="1" applyBorder="1" applyAlignment="1">
      <alignment vertical="center"/>
    </xf>
    <xf numFmtId="4" fontId="16" fillId="3" borderId="31" xfId="0" applyNumberFormat="1" applyFont="1" applyFill="1" applyBorder="1" applyAlignment="1">
      <alignment horizontal="right" vertical="center"/>
    </xf>
    <xf numFmtId="4" fontId="16" fillId="15" borderId="32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0" fontId="19" fillId="3" borderId="31" xfId="0" applyFont="1" applyFill="1" applyBorder="1" applyAlignment="1"/>
    <xf numFmtId="0" fontId="12" fillId="13" borderId="33" xfId="0" applyFont="1" applyFill="1" applyBorder="1" applyAlignment="1">
      <alignment horizontal="center" vertical="center"/>
    </xf>
    <xf numFmtId="0" fontId="21" fillId="11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25" fillId="3" borderId="34" xfId="0" applyFont="1" applyFill="1" applyBorder="1" applyAlignment="1">
      <alignment horizontal="left" vertical="center"/>
    </xf>
    <xf numFmtId="49" fontId="11" fillId="3" borderId="34" xfId="0" applyNumberFormat="1" applyFont="1" applyFill="1" applyBorder="1" applyAlignment="1">
      <alignment horizontal="center"/>
    </xf>
    <xf numFmtId="4" fontId="1" fillId="3" borderId="35" xfId="0" applyNumberFormat="1" applyFont="1" applyFill="1" applyBorder="1" applyAlignment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2" borderId="36" xfId="0" applyFill="1" applyBorder="1"/>
    <xf numFmtId="164" fontId="6" fillId="3" borderId="20" xfId="0" applyNumberFormat="1" applyFont="1" applyFill="1" applyBorder="1" applyAlignment="1">
      <alignment horizontal="center" vertical="center"/>
    </xf>
    <xf numFmtId="0" fontId="12" fillId="13" borderId="37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14" fontId="17" fillId="15" borderId="8" xfId="0" applyNumberFormat="1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left" vertical="center"/>
    </xf>
    <xf numFmtId="0" fontId="36" fillId="3" borderId="8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left" vertical="center"/>
    </xf>
    <xf numFmtId="0" fontId="11" fillId="15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18" borderId="8" xfId="0" applyFont="1" applyFill="1" applyBorder="1" applyAlignment="1">
      <alignment vertical="center"/>
    </xf>
    <xf numFmtId="0" fontId="12" fillId="18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6" fillId="19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10" borderId="0" xfId="0" applyNumberFormat="1" applyFont="1" applyFill="1" applyBorder="1" applyAlignment="1">
      <alignment horizontal="center"/>
    </xf>
    <xf numFmtId="0" fontId="0" fillId="10" borderId="38" xfId="0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4" fillId="2" borderId="43" xfId="0" applyFont="1" applyFill="1" applyBorder="1" applyAlignment="1">
      <alignment horizontal="center" vertical="center"/>
    </xf>
    <xf numFmtId="0" fontId="17" fillId="2" borderId="18" xfId="0" applyFont="1" applyFill="1" applyBorder="1"/>
    <xf numFmtId="0" fontId="17" fillId="2" borderId="9" xfId="0" applyFont="1" applyFill="1" applyBorder="1" applyAlignment="1">
      <alignment horizontal="center" vertical="center"/>
    </xf>
    <xf numFmtId="20" fontId="1" fillId="2" borderId="36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6" fillId="22" borderId="40" xfId="0" applyNumberFormat="1" applyFont="1" applyFill="1" applyBorder="1" applyAlignment="1">
      <alignment horizontal="center" vertical="center"/>
    </xf>
    <xf numFmtId="164" fontId="6" fillId="22" borderId="41" xfId="0" applyNumberFormat="1" applyFont="1" applyFill="1" applyBorder="1" applyAlignment="1">
      <alignment horizontal="center" vertical="center"/>
    </xf>
    <xf numFmtId="164" fontId="22" fillId="20" borderId="41" xfId="0" applyNumberFormat="1" applyFont="1" applyFill="1" applyBorder="1" applyAlignment="1">
      <alignment horizontal="center" vertical="center"/>
    </xf>
    <xf numFmtId="164" fontId="22" fillId="20" borderId="48" xfId="0" applyNumberFormat="1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left" vertical="center"/>
    </xf>
    <xf numFmtId="0" fontId="2" fillId="8" borderId="50" xfId="0" applyFont="1" applyFill="1" applyBorder="1" applyAlignment="1">
      <alignment horizontal="left" vertical="center"/>
    </xf>
    <xf numFmtId="4" fontId="16" fillId="8" borderId="51" xfId="0" applyNumberFormat="1" applyFont="1" applyFill="1" applyBorder="1" applyAlignment="1">
      <alignment vertical="center"/>
    </xf>
    <xf numFmtId="4" fontId="32" fillId="2" borderId="54" xfId="0" applyNumberFormat="1" applyFont="1" applyFill="1" applyBorder="1" applyAlignment="1">
      <alignment vertical="center"/>
    </xf>
    <xf numFmtId="4" fontId="12" fillId="4" borderId="52" xfId="0" applyNumberFormat="1" applyFont="1" applyFill="1" applyBorder="1" applyAlignment="1">
      <alignment horizontal="left" vertical="center"/>
    </xf>
    <xf numFmtId="4" fontId="2" fillId="2" borderId="53" xfId="0" applyNumberFormat="1" applyFont="1" applyFill="1" applyBorder="1" applyAlignment="1">
      <alignment horizontal="left" vertical="center"/>
    </xf>
    <xf numFmtId="4" fontId="44" fillId="2" borderId="55" xfId="0" applyNumberFormat="1" applyFont="1" applyFill="1" applyBorder="1" applyAlignment="1">
      <alignment vertical="center"/>
    </xf>
    <xf numFmtId="4" fontId="22" fillId="4" borderId="42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left" vertical="center"/>
    </xf>
    <xf numFmtId="4" fontId="9" fillId="23" borderId="59" xfId="0" applyNumberFormat="1" applyFont="1" applyFill="1" applyBorder="1" applyAlignment="1">
      <alignment horizontal="left" vertical="center"/>
    </xf>
    <xf numFmtId="0" fontId="1" fillId="10" borderId="61" xfId="0" applyFont="1" applyFill="1" applyBorder="1" applyAlignment="1">
      <alignment horizontal="left" vertical="center"/>
    </xf>
    <xf numFmtId="0" fontId="1" fillId="10" borderId="62" xfId="0" applyFont="1" applyFill="1" applyBorder="1" applyAlignment="1">
      <alignment horizontal="left" vertical="center"/>
    </xf>
    <xf numFmtId="4" fontId="3" fillId="10" borderId="63" xfId="0" applyNumberFormat="1" applyFont="1" applyFill="1" applyBorder="1" applyAlignment="1">
      <alignment horizontal="center"/>
    </xf>
    <xf numFmtId="0" fontId="0" fillId="10" borderId="64" xfId="0" applyFill="1" applyBorder="1" applyAlignment="1">
      <alignment vertical="center"/>
    </xf>
    <xf numFmtId="0" fontId="17" fillId="2" borderId="68" xfId="0" applyFont="1" applyFill="1" applyBorder="1"/>
    <xf numFmtId="0" fontId="5" fillId="4" borderId="69" xfId="0" applyFont="1" applyFill="1" applyBorder="1" applyAlignment="1">
      <alignment horizontal="left" vertical="center"/>
    </xf>
    <xf numFmtId="0" fontId="4" fillId="5" borderId="58" xfId="0" applyFont="1" applyFill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0" fillId="0" borderId="72" xfId="0" applyFont="1" applyBorder="1" applyAlignment="1">
      <alignment horizontal="center" vertical="center"/>
    </xf>
    <xf numFmtId="164" fontId="22" fillId="20" borderId="74" xfId="0" applyNumberFormat="1" applyFont="1" applyFill="1" applyBorder="1" applyAlignment="1">
      <alignment horizontal="center" vertical="center"/>
    </xf>
    <xf numFmtId="0" fontId="45" fillId="2" borderId="39" xfId="0" applyFont="1" applyFill="1" applyBorder="1"/>
    <xf numFmtId="0" fontId="0" fillId="2" borderId="18" xfId="0" applyFill="1" applyBorder="1" applyAlignment="1">
      <alignment horizontal="center"/>
    </xf>
    <xf numFmtId="0" fontId="0" fillId="3" borderId="8" xfId="0" applyFill="1" applyBorder="1"/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4" fontId="4" fillId="2" borderId="0" xfId="0" applyNumberFormat="1" applyFont="1" applyFill="1" applyBorder="1"/>
    <xf numFmtId="4" fontId="4" fillId="2" borderId="0" xfId="0" applyNumberFormat="1" applyFont="1" applyFill="1" applyBorder="1" applyAlignment="1">
      <alignment horizontal="right"/>
    </xf>
    <xf numFmtId="4" fontId="43" fillId="25" borderId="42" xfId="0" applyNumberFormat="1" applyFont="1" applyFill="1" applyBorder="1" applyAlignment="1">
      <alignment horizontal="right" vertical="center"/>
    </xf>
    <xf numFmtId="0" fontId="16" fillId="19" borderId="42" xfId="0" applyFont="1" applyFill="1" applyBorder="1" applyAlignment="1">
      <alignment horizontal="center" vertical="center"/>
    </xf>
    <xf numFmtId="0" fontId="0" fillId="3" borderId="42" xfId="0" applyFill="1" applyBorder="1"/>
    <xf numFmtId="0" fontId="12" fillId="23" borderId="76" xfId="0" applyFont="1" applyFill="1" applyBorder="1" applyAlignment="1"/>
    <xf numFmtId="0" fontId="12" fillId="23" borderId="77" xfId="0" applyFont="1" applyFill="1" applyBorder="1" applyAlignment="1"/>
    <xf numFmtId="0" fontId="12" fillId="23" borderId="55" xfId="0" applyFont="1" applyFill="1" applyBorder="1" applyAlignment="1"/>
    <xf numFmtId="0" fontId="11" fillId="2" borderId="44" xfId="0" applyFont="1" applyFill="1" applyBorder="1" applyAlignment="1">
      <alignment horizontal="right" vertical="center"/>
    </xf>
    <xf numFmtId="0" fontId="14" fillId="2" borderId="24" xfId="0" applyFont="1" applyFill="1" applyBorder="1" applyAlignment="1">
      <alignment horizontal="right" vertical="center"/>
    </xf>
    <xf numFmtId="0" fontId="47" fillId="2" borderId="0" xfId="0" applyFont="1" applyFill="1" applyBorder="1" applyAlignment="1">
      <alignment horizontal="right"/>
    </xf>
    <xf numFmtId="4" fontId="48" fillId="2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4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vertical="center"/>
    </xf>
    <xf numFmtId="164" fontId="40" fillId="2" borderId="48" xfId="0" applyNumberFormat="1" applyFont="1" applyFill="1" applyBorder="1" applyAlignment="1">
      <alignment horizontal="center" vertical="center"/>
    </xf>
    <xf numFmtId="0" fontId="12" fillId="21" borderId="30" xfId="0" applyFont="1" applyFill="1" applyBorder="1" applyAlignment="1">
      <alignment horizontal="center" vertical="center"/>
    </xf>
    <xf numFmtId="164" fontId="45" fillId="26" borderId="48" xfId="0" applyNumberFormat="1" applyFont="1" applyFill="1" applyBorder="1" applyAlignment="1">
      <alignment horizontal="center" vertical="center"/>
    </xf>
    <xf numFmtId="164" fontId="45" fillId="26" borderId="74" xfId="0" applyNumberFormat="1" applyFont="1" applyFill="1" applyBorder="1" applyAlignment="1">
      <alignment horizontal="center" vertical="center"/>
    </xf>
    <xf numFmtId="0" fontId="16" fillId="28" borderId="52" xfId="0" applyFont="1" applyFill="1" applyBorder="1" applyAlignment="1">
      <alignment horizontal="center" vertical="center"/>
    </xf>
    <xf numFmtId="0" fontId="16" fillId="28" borderId="52" xfId="0" applyFont="1" applyFill="1" applyBorder="1" applyAlignment="1">
      <alignment horizontal="left" vertical="center"/>
    </xf>
    <xf numFmtId="0" fontId="16" fillId="26" borderId="52" xfId="0" applyFont="1" applyFill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5" fillId="2" borderId="82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19" fillId="2" borderId="6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12" fillId="21" borderId="85" xfId="0" applyFont="1" applyFill="1" applyBorder="1" applyAlignment="1">
      <alignment horizontal="center" vertical="center"/>
    </xf>
    <xf numFmtId="0" fontId="39" fillId="14" borderId="86" xfId="0" applyFont="1" applyFill="1" applyBorder="1" applyAlignment="1">
      <alignment vertical="center"/>
    </xf>
    <xf numFmtId="0" fontId="12" fillId="21" borderId="88" xfId="0" applyFont="1" applyFill="1" applyBorder="1" applyAlignment="1">
      <alignment horizontal="center" vertical="center"/>
    </xf>
    <xf numFmtId="0" fontId="16" fillId="2" borderId="79" xfId="0" applyFont="1" applyFill="1" applyBorder="1" applyAlignment="1">
      <alignment horizontal="center" vertical="center"/>
    </xf>
    <xf numFmtId="0" fontId="5" fillId="27" borderId="86" xfId="0" applyFont="1" applyFill="1" applyBorder="1" applyAlignment="1">
      <alignment horizontal="center" vertical="center"/>
    </xf>
    <xf numFmtId="0" fontId="49" fillId="2" borderId="80" xfId="0" applyFont="1" applyFill="1" applyBorder="1" applyAlignment="1">
      <alignment horizontal="center" vertical="center"/>
    </xf>
    <xf numFmtId="0" fontId="50" fillId="2" borderId="80" xfId="0" applyFont="1" applyFill="1" applyBorder="1" applyAlignment="1">
      <alignment horizontal="center" vertical="center"/>
    </xf>
    <xf numFmtId="0" fontId="18" fillId="2" borderId="79" xfId="0" applyFont="1" applyFill="1" applyBorder="1" applyAlignment="1">
      <alignment horizontal="center" vertical="center"/>
    </xf>
    <xf numFmtId="0" fontId="50" fillId="2" borderId="89" xfId="0" applyFont="1" applyFill="1" applyBorder="1" applyAlignment="1">
      <alignment horizontal="center" vertical="center"/>
    </xf>
    <xf numFmtId="0" fontId="16" fillId="2" borderId="83" xfId="0" applyFont="1" applyFill="1" applyBorder="1" applyAlignment="1">
      <alignment horizontal="center" vertical="center"/>
    </xf>
    <xf numFmtId="0" fontId="12" fillId="27" borderId="57" xfId="0" applyFont="1" applyFill="1" applyBorder="1" applyAlignment="1">
      <alignment vertical="top"/>
    </xf>
    <xf numFmtId="0" fontId="39" fillId="14" borderId="7" xfId="0" applyFont="1" applyFill="1" applyBorder="1" applyAlignment="1">
      <alignment vertical="center"/>
    </xf>
    <xf numFmtId="0" fontId="51" fillId="14" borderId="73" xfId="0" applyFont="1" applyFill="1" applyBorder="1" applyAlignment="1">
      <alignment horizontal="left" vertical="center" wrapText="1"/>
    </xf>
    <xf numFmtId="0" fontId="51" fillId="0" borderId="73" xfId="0" applyFont="1" applyBorder="1"/>
    <xf numFmtId="3" fontId="0" fillId="2" borderId="64" xfId="0" applyNumberFormat="1" applyFill="1" applyBorder="1" applyAlignment="1">
      <alignment horizontal="center"/>
    </xf>
    <xf numFmtId="0" fontId="12" fillId="21" borderId="90" xfId="0" applyFont="1" applyFill="1" applyBorder="1" applyAlignment="1">
      <alignment horizontal="center" vertical="center"/>
    </xf>
    <xf numFmtId="164" fontId="7" fillId="2" borderId="91" xfId="0" applyNumberFormat="1" applyFont="1" applyFill="1" applyBorder="1" applyAlignment="1">
      <alignment horizontal="center" vertical="center"/>
    </xf>
    <xf numFmtId="20" fontId="16" fillId="2" borderId="0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/>
    </xf>
    <xf numFmtId="0" fontId="12" fillId="23" borderId="78" xfId="0" applyFont="1" applyFill="1" applyBorder="1" applyAlignment="1">
      <alignment vertical="center"/>
    </xf>
    <xf numFmtId="0" fontId="22" fillId="23" borderId="22" xfId="0" applyFont="1" applyFill="1" applyBorder="1" applyAlignment="1">
      <alignment horizontal="center" vertical="center"/>
    </xf>
    <xf numFmtId="4" fontId="9" fillId="23" borderId="92" xfId="0" applyNumberFormat="1" applyFont="1" applyFill="1" applyBorder="1" applyAlignment="1">
      <alignment horizontal="right" vertical="center"/>
    </xf>
    <xf numFmtId="0" fontId="42" fillId="9" borderId="1" xfId="0" applyFont="1" applyFill="1" applyBorder="1" applyAlignment="1">
      <alignment horizontal="center" vertical="center"/>
    </xf>
    <xf numFmtId="0" fontId="42" fillId="9" borderId="93" xfId="0" applyFont="1" applyFill="1" applyBorder="1" applyAlignment="1">
      <alignment horizontal="center" vertical="center"/>
    </xf>
    <xf numFmtId="0" fontId="42" fillId="9" borderId="94" xfId="0" applyFont="1" applyFill="1" applyBorder="1" applyAlignment="1">
      <alignment horizontal="center" vertical="center"/>
    </xf>
    <xf numFmtId="0" fontId="42" fillId="9" borderId="6" xfId="0" applyFont="1" applyFill="1" applyBorder="1" applyAlignment="1">
      <alignment horizontal="center" vertical="center"/>
    </xf>
    <xf numFmtId="0" fontId="42" fillId="9" borderId="95" xfId="0" applyFont="1" applyFill="1" applyBorder="1" applyAlignment="1">
      <alignment horizontal="center" vertical="center"/>
    </xf>
    <xf numFmtId="0" fontId="42" fillId="9" borderId="80" xfId="0" applyFont="1" applyFill="1" applyBorder="1" applyAlignment="1">
      <alignment horizontal="center" vertical="center"/>
    </xf>
    <xf numFmtId="0" fontId="46" fillId="2" borderId="73" xfId="0" applyFont="1" applyFill="1" applyBorder="1"/>
    <xf numFmtId="49" fontId="11" fillId="2" borderId="96" xfId="0" applyNumberFormat="1" applyFont="1" applyFill="1" applyBorder="1" applyAlignment="1">
      <alignment horizontal="center"/>
    </xf>
    <xf numFmtId="0" fontId="4" fillId="24" borderId="97" xfId="0" applyFont="1" applyFill="1" applyBorder="1" applyAlignment="1">
      <alignment horizontal="center" vertical="center"/>
    </xf>
    <xf numFmtId="49" fontId="11" fillId="2" borderId="98" xfId="0" applyNumberFormat="1" applyFont="1" applyFill="1" applyBorder="1" applyAlignment="1">
      <alignment horizontal="center"/>
    </xf>
    <xf numFmtId="4" fontId="0" fillId="2" borderId="99" xfId="0" applyNumberFormat="1" applyFill="1" applyBorder="1"/>
    <xf numFmtId="49" fontId="11" fillId="3" borderId="100" xfId="0" applyNumberFormat="1" applyFont="1" applyFill="1" applyBorder="1" applyAlignment="1">
      <alignment horizontal="center"/>
    </xf>
    <xf numFmtId="49" fontId="11" fillId="3" borderId="101" xfId="0" applyNumberFormat="1" applyFont="1" applyFill="1" applyBorder="1" applyAlignment="1">
      <alignment horizontal="center"/>
    </xf>
    <xf numFmtId="0" fontId="0" fillId="2" borderId="102" xfId="0" applyFill="1" applyBorder="1"/>
    <xf numFmtId="4" fontId="5" fillId="2" borderId="73" xfId="0" applyNumberFormat="1" applyFont="1" applyFill="1" applyBorder="1" applyAlignment="1">
      <alignment vertical="center"/>
    </xf>
    <xf numFmtId="4" fontId="40" fillId="2" borderId="103" xfId="0" applyNumberFormat="1" applyFont="1" applyFill="1" applyBorder="1" applyAlignment="1">
      <alignment horizontal="center" vertical="center"/>
    </xf>
    <xf numFmtId="4" fontId="17" fillId="8" borderId="104" xfId="0" applyNumberFormat="1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16" fillId="28" borderId="105" xfId="0" applyFont="1" applyFill="1" applyBorder="1" applyAlignment="1">
      <alignment horizontal="center" vertical="center"/>
    </xf>
    <xf numFmtId="0" fontId="51" fillId="2" borderId="80" xfId="0" applyFont="1" applyFill="1" applyBorder="1" applyAlignment="1">
      <alignment horizontal="left" vertical="center" wrapText="1"/>
    </xf>
    <xf numFmtId="0" fontId="11" fillId="26" borderId="100" xfId="0" applyFont="1" applyFill="1" applyBorder="1" applyAlignment="1">
      <alignment horizontal="left" vertical="center"/>
    </xf>
    <xf numFmtId="0" fontId="16" fillId="19" borderId="105" xfId="0" applyFont="1" applyFill="1" applyBorder="1" applyAlignment="1">
      <alignment horizontal="center" vertical="center"/>
    </xf>
    <xf numFmtId="0" fontId="51" fillId="0" borderId="80" xfId="0" applyFont="1" applyBorder="1"/>
    <xf numFmtId="49" fontId="43" fillId="2" borderId="36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2" fillId="4" borderId="75" xfId="0" applyFont="1" applyFill="1" applyBorder="1" applyAlignment="1">
      <alignment horizontal="left" vertical="center"/>
    </xf>
    <xf numFmtId="4" fontId="5" fillId="27" borderId="42" xfId="0" applyNumberFormat="1" applyFont="1" applyFill="1" applyBorder="1" applyAlignment="1">
      <alignment horizontal="right" vertical="center"/>
    </xf>
    <xf numFmtId="4" fontId="43" fillId="25" borderId="104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2" fillId="9" borderId="106" xfId="0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64" fontId="42" fillId="20" borderId="41" xfId="0" applyNumberFormat="1" applyFont="1" applyFill="1" applyBorder="1" applyAlignment="1">
      <alignment horizontal="center" vertical="center"/>
    </xf>
    <xf numFmtId="0" fontId="0" fillId="0" borderId="107" xfId="0" applyBorder="1" applyAlignment="1">
      <alignment horizontal="left" vertical="center"/>
    </xf>
    <xf numFmtId="0" fontId="4" fillId="5" borderId="73" xfId="0" applyFont="1" applyFill="1" applyBorder="1" applyAlignment="1">
      <alignment horizontal="left" vertical="center"/>
    </xf>
    <xf numFmtId="164" fontId="42" fillId="20" borderId="4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111" xfId="0" applyBorder="1" applyAlignment="1">
      <alignment horizontal="left" vertical="center"/>
    </xf>
    <xf numFmtId="166" fontId="18" fillId="2" borderId="8" xfId="0" applyNumberFormat="1" applyFont="1" applyFill="1" applyBorder="1" applyAlignment="1">
      <alignment horizontal="center" vertical="center"/>
    </xf>
    <xf numFmtId="0" fontId="12" fillId="21" borderId="114" xfId="0" applyFont="1" applyFill="1" applyBorder="1" applyAlignment="1">
      <alignment horizontal="center" vertical="center"/>
    </xf>
    <xf numFmtId="0" fontId="12" fillId="21" borderId="8" xfId="0" applyFont="1" applyFill="1" applyBorder="1" applyAlignment="1">
      <alignment horizontal="center" vertical="center"/>
    </xf>
    <xf numFmtId="0" fontId="12" fillId="23" borderId="73" xfId="0" applyFont="1" applyFill="1" applyBorder="1" applyAlignment="1">
      <alignment vertical="center"/>
    </xf>
    <xf numFmtId="0" fontId="50" fillId="30" borderId="108" xfId="0" applyFont="1" applyFill="1" applyBorder="1" applyAlignment="1">
      <alignment horizontal="left" vertical="center"/>
    </xf>
    <xf numFmtId="0" fontId="12" fillId="23" borderId="73" xfId="0" applyFont="1" applyFill="1" applyBorder="1" applyAlignment="1">
      <alignment horizontal="center" vertical="center"/>
    </xf>
    <xf numFmtId="0" fontId="12" fillId="9" borderId="95" xfId="0" applyFont="1" applyFill="1" applyBorder="1" applyAlignment="1">
      <alignment horizontal="center" vertical="center"/>
    </xf>
    <xf numFmtId="0" fontId="12" fillId="23" borderId="112" xfId="0" applyFont="1" applyFill="1" applyBorder="1" applyAlignment="1">
      <alignment vertical="center"/>
    </xf>
    <xf numFmtId="0" fontId="42" fillId="9" borderId="19" xfId="0" applyFont="1" applyFill="1" applyBorder="1" applyAlignment="1">
      <alignment horizontal="center" vertical="center"/>
    </xf>
    <xf numFmtId="0" fontId="42" fillId="9" borderId="7" xfId="0" applyFont="1" applyFill="1" applyBorder="1" applyAlignment="1">
      <alignment horizontal="center" vertical="center"/>
    </xf>
    <xf numFmtId="49" fontId="24" fillId="30" borderId="110" xfId="0" applyNumberFormat="1" applyFont="1" applyFill="1" applyBorder="1" applyAlignment="1">
      <alignment horizontal="center" vertical="center"/>
    </xf>
    <xf numFmtId="4" fontId="43" fillId="25" borderId="115" xfId="0" applyNumberFormat="1" applyFont="1" applyFill="1" applyBorder="1" applyAlignment="1">
      <alignment horizontal="right" vertical="center"/>
    </xf>
    <xf numFmtId="0" fontId="22" fillId="23" borderId="113" xfId="0" applyFont="1" applyFill="1" applyBorder="1" applyAlignment="1">
      <alignment horizontal="center" vertical="center"/>
    </xf>
    <xf numFmtId="4" fontId="9" fillId="23" borderId="113" xfId="0" applyNumberFormat="1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center" vertical="center"/>
    </xf>
    <xf numFmtId="0" fontId="12" fillId="21" borderId="0" xfId="0" applyFont="1" applyFill="1" applyBorder="1" applyAlignment="1">
      <alignment horizontal="center" vertical="center"/>
    </xf>
    <xf numFmtId="0" fontId="12" fillId="5" borderId="73" xfId="0" applyFont="1" applyFill="1" applyBorder="1" applyAlignment="1">
      <alignment horizontal="center" vertical="center"/>
    </xf>
    <xf numFmtId="49" fontId="16" fillId="19" borderId="8" xfId="0" applyNumberFormat="1" applyFont="1" applyFill="1" applyBorder="1" applyAlignment="1">
      <alignment horizontal="center" vertical="center"/>
    </xf>
    <xf numFmtId="167" fontId="18" fillId="2" borderId="8" xfId="0" applyNumberFormat="1" applyFont="1" applyFill="1" applyBorder="1" applyAlignment="1">
      <alignment horizontal="center" vertical="center"/>
    </xf>
    <xf numFmtId="167" fontId="17" fillId="2" borderId="9" xfId="0" applyNumberFormat="1" applyFont="1" applyFill="1" applyBorder="1" applyAlignment="1">
      <alignment horizontal="center" vertical="center"/>
    </xf>
    <xf numFmtId="0" fontId="0" fillId="31" borderId="107" xfId="0" applyFill="1" applyBorder="1" applyAlignment="1">
      <alignment horizontal="left" vertical="center"/>
    </xf>
    <xf numFmtId="167" fontId="18" fillId="31" borderId="8" xfId="0" applyNumberFormat="1" applyFont="1" applyFill="1" applyBorder="1" applyAlignment="1">
      <alignment horizontal="center" vertical="center"/>
    </xf>
    <xf numFmtId="49" fontId="16" fillId="19" borderId="36" xfId="0" applyNumberFormat="1" applyFont="1" applyFill="1" applyBorder="1" applyAlignment="1">
      <alignment horizontal="center" vertical="center"/>
    </xf>
    <xf numFmtId="167" fontId="17" fillId="2" borderId="116" xfId="0" applyNumberFormat="1" applyFont="1" applyFill="1" applyBorder="1" applyAlignment="1">
      <alignment horizontal="center" vertical="center"/>
    </xf>
    <xf numFmtId="167" fontId="17" fillId="2" borderId="109" xfId="0" applyNumberFormat="1" applyFont="1" applyFill="1" applyBorder="1" applyAlignment="1">
      <alignment horizontal="center" vertical="center"/>
    </xf>
    <xf numFmtId="164" fontId="42" fillId="20" borderId="117" xfId="0" applyNumberFormat="1" applyFont="1" applyFill="1" applyBorder="1" applyAlignment="1">
      <alignment horizontal="center" vertical="center"/>
    </xf>
    <xf numFmtId="167" fontId="17" fillId="2" borderId="118" xfId="0" applyNumberFormat="1" applyFont="1" applyFill="1" applyBorder="1" applyAlignment="1">
      <alignment horizontal="center" vertical="center"/>
    </xf>
    <xf numFmtId="167" fontId="18" fillId="31" borderId="109" xfId="0" applyNumberFormat="1" applyFont="1" applyFill="1" applyBorder="1" applyAlignment="1">
      <alignment horizontal="center" vertical="center"/>
    </xf>
    <xf numFmtId="166" fontId="0" fillId="2" borderId="18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166" fontId="0" fillId="2" borderId="119" xfId="0" applyNumberFormat="1" applyFill="1" applyBorder="1" applyAlignment="1">
      <alignment horizontal="center"/>
    </xf>
    <xf numFmtId="166" fontId="0" fillId="2" borderId="38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3" borderId="0" xfId="0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/>
    </xf>
    <xf numFmtId="4" fontId="17" fillId="2" borderId="0" xfId="0" applyNumberFormat="1" applyFont="1" applyFill="1" applyBorder="1" applyAlignment="1">
      <alignment horizontal="center"/>
    </xf>
    <xf numFmtId="4" fontId="22" fillId="2" borderId="0" xfId="0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32" fillId="29" borderId="0" xfId="0" applyFont="1" applyFill="1" applyBorder="1" applyAlignment="1">
      <alignment vertical="center"/>
    </xf>
    <xf numFmtId="0" fontId="55" fillId="29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166" fontId="9" fillId="16" borderId="18" xfId="0" applyNumberFormat="1" applyFont="1" applyFill="1" applyBorder="1" applyAlignment="1">
      <alignment horizontal="center" vertical="center"/>
    </xf>
    <xf numFmtId="166" fontId="0" fillId="16" borderId="18" xfId="0" applyNumberFormat="1" applyFill="1" applyBorder="1" applyAlignment="1">
      <alignment horizontal="center"/>
    </xf>
    <xf numFmtId="166" fontId="0" fillId="16" borderId="24" xfId="0" applyNumberFormat="1" applyFill="1" applyBorder="1" applyAlignment="1">
      <alignment horizontal="center"/>
    </xf>
    <xf numFmtId="166" fontId="0" fillId="16" borderId="119" xfId="0" applyNumberFormat="1" applyFill="1" applyBorder="1" applyAlignment="1">
      <alignment horizontal="center"/>
    </xf>
    <xf numFmtId="166" fontId="0" fillId="16" borderId="38" xfId="0" applyNumberFormat="1" applyFill="1" applyBorder="1" applyAlignment="1">
      <alignment horizontal="center"/>
    </xf>
    <xf numFmtId="0" fontId="12" fillId="21" borderId="0" xfId="0" applyFont="1" applyFill="1" applyBorder="1" applyAlignment="1">
      <alignment horizontal="center" vertical="center"/>
    </xf>
    <xf numFmtId="164" fontId="42" fillId="20" borderId="48" xfId="0" applyNumberFormat="1" applyFont="1" applyFill="1" applyBorder="1" applyAlignment="1">
      <alignment horizontal="center" vertical="center"/>
    </xf>
    <xf numFmtId="164" fontId="42" fillId="20" borderId="40" xfId="0" applyNumberFormat="1" applyFont="1" applyFill="1" applyBorder="1" applyAlignment="1">
      <alignment horizontal="center" vertical="center"/>
    </xf>
    <xf numFmtId="0" fontId="60" fillId="14" borderId="0" xfId="0" applyFont="1" applyFill="1" applyBorder="1" applyAlignment="1">
      <alignment vertical="center" wrapText="1"/>
    </xf>
    <xf numFmtId="0" fontId="60" fillId="14" borderId="0" xfId="0" applyFont="1" applyFill="1" applyBorder="1" applyAlignment="1">
      <alignment horizontal="left" vertical="top" wrapText="1"/>
    </xf>
    <xf numFmtId="0" fontId="16" fillId="31" borderId="36" xfId="0" applyFont="1" applyFill="1" applyBorder="1" applyAlignment="1">
      <alignment horizontal="left" vertical="center"/>
    </xf>
    <xf numFmtId="164" fontId="42" fillId="20" borderId="74" xfId="0" applyNumberFormat="1" applyFont="1" applyFill="1" applyBorder="1" applyAlignment="1">
      <alignment horizontal="center" vertical="center"/>
    </xf>
    <xf numFmtId="0" fontId="12" fillId="29" borderId="122" xfId="0" applyFont="1" applyFill="1" applyBorder="1" applyAlignment="1">
      <alignment horizontal="left" vertical="center"/>
    </xf>
    <xf numFmtId="49" fontId="5" fillId="29" borderId="123" xfId="0" applyNumberFormat="1" applyFont="1" applyFill="1" applyBorder="1" applyAlignment="1">
      <alignment horizontal="left" vertical="center"/>
    </xf>
    <xf numFmtId="4" fontId="5" fillId="29" borderId="124" xfId="0" applyNumberFormat="1" applyFont="1" applyFill="1" applyBorder="1" applyAlignment="1">
      <alignment horizontal="right" vertical="center"/>
    </xf>
    <xf numFmtId="0" fontId="0" fillId="31" borderId="125" xfId="0" applyFill="1" applyBorder="1" applyAlignment="1">
      <alignment horizontal="left" vertical="center"/>
    </xf>
    <xf numFmtId="164" fontId="42" fillId="20" borderId="126" xfId="0" applyNumberFormat="1" applyFont="1" applyFill="1" applyBorder="1" applyAlignment="1">
      <alignment horizontal="center" vertical="center"/>
    </xf>
    <xf numFmtId="167" fontId="18" fillId="31" borderId="51" xfId="0" applyNumberFormat="1" applyFont="1" applyFill="1" applyBorder="1" applyAlignment="1">
      <alignment horizontal="center" vertical="center"/>
    </xf>
    <xf numFmtId="166" fontId="9" fillId="16" borderId="127" xfId="0" applyNumberFormat="1" applyFont="1" applyFill="1" applyBorder="1" applyAlignment="1">
      <alignment horizontal="center" vertical="center"/>
    </xf>
    <xf numFmtId="0" fontId="16" fillId="19" borderId="51" xfId="0" applyFont="1" applyFill="1" applyBorder="1" applyAlignment="1">
      <alignment horizontal="center" vertical="center"/>
    </xf>
    <xf numFmtId="0" fontId="16" fillId="19" borderId="104" xfId="0" applyFont="1" applyFill="1" applyBorder="1" applyAlignment="1">
      <alignment horizontal="center" vertical="center"/>
    </xf>
    <xf numFmtId="0" fontId="56" fillId="12" borderId="0" xfId="0" applyFont="1" applyFill="1" applyBorder="1" applyAlignment="1">
      <alignment horizontal="center" vertical="center"/>
    </xf>
    <xf numFmtId="0" fontId="0" fillId="0" borderId="128" xfId="0" applyBorder="1" applyAlignment="1">
      <alignment horizontal="left" vertical="center"/>
    </xf>
    <xf numFmtId="167" fontId="17" fillId="2" borderId="129" xfId="0" applyNumberFormat="1" applyFont="1" applyFill="1" applyBorder="1" applyAlignment="1">
      <alignment horizontal="center" vertical="center"/>
    </xf>
    <xf numFmtId="166" fontId="0" fillId="2" borderId="130" xfId="0" applyNumberFormat="1" applyFill="1" applyBorder="1" applyAlignment="1">
      <alignment horizontal="center"/>
    </xf>
    <xf numFmtId="0" fontId="54" fillId="18" borderId="121" xfId="0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vertical="center"/>
    </xf>
    <xf numFmtId="0" fontId="61" fillId="25" borderId="0" xfId="0" applyFont="1" applyFill="1" applyBorder="1" applyAlignment="1">
      <alignment horizontal="center"/>
    </xf>
    <xf numFmtId="0" fontId="10" fillId="29" borderId="0" xfId="0" applyFont="1" applyFill="1" applyBorder="1" applyAlignment="1">
      <alignment horizontal="center" vertical="center"/>
    </xf>
    <xf numFmtId="0" fontId="63" fillId="0" borderId="121" xfId="0" applyFont="1" applyBorder="1" applyAlignment="1">
      <alignment horizontal="center" vertical="center"/>
    </xf>
    <xf numFmtId="0" fontId="50" fillId="2" borderId="0" xfId="0" applyFont="1" applyFill="1" applyBorder="1" applyAlignment="1">
      <alignment horizontal="left" vertical="center"/>
    </xf>
    <xf numFmtId="49" fontId="16" fillId="2" borderId="0" xfId="0" applyNumberFormat="1" applyFont="1" applyFill="1" applyBorder="1" applyAlignment="1">
      <alignment horizontal="center" vertical="center"/>
    </xf>
    <xf numFmtId="4" fontId="43" fillId="2" borderId="0" xfId="0" applyNumberFormat="1" applyFont="1" applyFill="1" applyBorder="1" applyAlignment="1">
      <alignment horizontal="right" vertical="center"/>
    </xf>
    <xf numFmtId="164" fontId="42" fillId="2" borderId="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10" fillId="7" borderId="86" xfId="0" applyFont="1" applyFill="1" applyBorder="1" applyAlignment="1">
      <alignment horizontal="center" vertical="center"/>
    </xf>
    <xf numFmtId="0" fontId="49" fillId="26" borderId="86" xfId="0" applyFont="1" applyFill="1" applyBorder="1" applyAlignment="1">
      <alignment horizontal="center" vertical="center"/>
    </xf>
    <xf numFmtId="0" fontId="10" fillId="7" borderId="87" xfId="0" applyFont="1" applyFill="1" applyBorder="1" applyAlignment="1">
      <alignment horizontal="center" vertical="center"/>
    </xf>
    <xf numFmtId="14" fontId="40" fillId="0" borderId="0" xfId="0" applyNumberFormat="1" applyFont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2" fillId="21" borderId="81" xfId="0" applyFont="1" applyFill="1" applyBorder="1" applyAlignment="1">
      <alignment horizontal="center" vertical="center"/>
    </xf>
    <xf numFmtId="0" fontId="12" fillId="21" borderId="0" xfId="0" applyFont="1" applyFill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86" xfId="0" applyFont="1" applyFill="1" applyBorder="1" applyAlignment="1">
      <alignment horizontal="center" vertical="center"/>
    </xf>
    <xf numFmtId="20" fontId="18" fillId="2" borderId="67" xfId="0" applyNumberFormat="1" applyFont="1" applyFill="1" applyBorder="1" applyAlignment="1">
      <alignment horizontal="center" vertical="center"/>
    </xf>
    <xf numFmtId="20" fontId="18" fillId="2" borderId="45" xfId="0" applyNumberFormat="1" applyFont="1" applyFill="1" applyBorder="1" applyAlignment="1">
      <alignment horizontal="center" vertical="center"/>
    </xf>
    <xf numFmtId="0" fontId="3" fillId="0" borderId="65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54" fillId="5" borderId="0" xfId="0" applyFont="1" applyFill="1" applyAlignment="1">
      <alignment horizontal="center" vertical="center"/>
    </xf>
    <xf numFmtId="14" fontId="12" fillId="5" borderId="0" xfId="0" applyNumberFormat="1" applyFont="1" applyFill="1" applyAlignment="1">
      <alignment horizontal="center" vertical="center"/>
    </xf>
    <xf numFmtId="0" fontId="39" fillId="14" borderId="7" xfId="0" applyFont="1" applyFill="1" applyBorder="1" applyAlignment="1">
      <alignment horizontal="center" vertical="center"/>
    </xf>
    <xf numFmtId="0" fontId="39" fillId="14" borderId="86" xfId="0" applyFont="1" applyFill="1" applyBorder="1" applyAlignment="1">
      <alignment horizontal="center" vertical="center"/>
    </xf>
    <xf numFmtId="0" fontId="39" fillId="14" borderId="88" xfId="0" applyFont="1" applyFill="1" applyBorder="1" applyAlignment="1">
      <alignment horizontal="center" vertical="center"/>
    </xf>
    <xf numFmtId="0" fontId="12" fillId="5" borderId="112" xfId="0" applyFont="1" applyFill="1" applyBorder="1" applyAlignment="1">
      <alignment horizontal="center" vertical="center"/>
    </xf>
    <xf numFmtId="0" fontId="12" fillId="5" borderId="73" xfId="0" applyFont="1" applyFill="1" applyBorder="1" applyAlignment="1">
      <alignment horizontal="center" vertical="center"/>
    </xf>
    <xf numFmtId="164" fontId="42" fillId="20" borderId="48" xfId="0" applyNumberFormat="1" applyFont="1" applyFill="1" applyBorder="1" applyAlignment="1">
      <alignment horizontal="center" vertical="center"/>
    </xf>
    <xf numFmtId="164" fontId="42" fillId="20" borderId="40" xfId="0" applyNumberFormat="1" applyFont="1" applyFill="1" applyBorder="1" applyAlignment="1">
      <alignment horizontal="center" vertical="center"/>
    </xf>
    <xf numFmtId="0" fontId="59" fillId="16" borderId="0" xfId="0" applyFont="1" applyFill="1" applyBorder="1" applyAlignment="1">
      <alignment horizontal="center"/>
    </xf>
    <xf numFmtId="0" fontId="49" fillId="8" borderId="0" xfId="0" applyFont="1" applyFill="1" applyBorder="1" applyAlignment="1">
      <alignment horizontal="center" vertical="center"/>
    </xf>
    <xf numFmtId="0" fontId="16" fillId="31" borderId="0" xfId="0" applyFont="1" applyFill="1" applyBorder="1" applyAlignment="1">
      <alignment horizontal="center" vertical="center"/>
    </xf>
    <xf numFmtId="0" fontId="69" fillId="32" borderId="122" xfId="0" applyFont="1" applyFill="1" applyBorder="1" applyAlignment="1">
      <alignment horizontal="center" vertical="center"/>
    </xf>
    <xf numFmtId="0" fontId="69" fillId="32" borderId="78" xfId="0" applyFont="1" applyFill="1" applyBorder="1" applyAlignment="1">
      <alignment horizontal="center" vertical="center"/>
    </xf>
    <xf numFmtId="0" fontId="69" fillId="32" borderId="100" xfId="0" applyFont="1" applyFill="1" applyBorder="1" applyAlignment="1">
      <alignment horizontal="center" vertical="center"/>
    </xf>
    <xf numFmtId="0" fontId="16" fillId="34" borderId="111" xfId="0" applyFont="1" applyFill="1" applyBorder="1" applyAlignment="1">
      <alignment horizontal="center" vertical="center"/>
    </xf>
    <xf numFmtId="0" fontId="16" fillId="34" borderId="120" xfId="0" applyFont="1" applyFill="1" applyBorder="1" applyAlignment="1">
      <alignment horizontal="center" vertical="center"/>
    </xf>
    <xf numFmtId="0" fontId="16" fillId="34" borderId="73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2" fillId="2" borderId="129" xfId="0" applyFont="1" applyFill="1" applyBorder="1" applyAlignment="1">
      <alignment horizontal="center" vertical="center"/>
    </xf>
    <xf numFmtId="0" fontId="12" fillId="2" borderId="131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62" fillId="25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58" fillId="12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</cellXfs>
  <cellStyles count="2">
    <cellStyle name="Excel Built-in Normal" xfId="1" xr:uid="{412794A7-B1B4-44E2-92BB-3458137B37F3}"/>
    <cellStyle name="Standard" xfId="0" builtinId="0"/>
  </cellStyles>
  <dxfs count="0"/>
  <tableStyles count="0" defaultTableStyle="TableStyleMedium2" defaultPivotStyle="PivotStyleLight16"/>
  <colors>
    <mruColors>
      <color rgb="FF5F933F"/>
      <color rgb="FF20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Schatten oben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3975" dist="41275" dir="14700000" algn="t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660DE-16AC-4EC8-9AF7-E27BA1AE4896}">
  <sheetPr>
    <tabColor rgb="FFFFFF00"/>
    <pageSetUpPr fitToPage="1"/>
  </sheetPr>
  <dimension ref="A1:O90"/>
  <sheetViews>
    <sheetView showGridLines="0" zoomScale="76" zoomScaleNormal="76" zoomScaleSheetLayoutView="100" workbookViewId="0">
      <pane ySplit="1755" topLeftCell="A10" activePane="bottomLeft"/>
      <selection pane="bottomLeft" activeCell="D44" sqref="D44"/>
    </sheetView>
  </sheetViews>
  <sheetFormatPr baseColWidth="10" defaultRowHeight="15"/>
  <cols>
    <col min="1" max="1" width="6.5703125" style="5" customWidth="1"/>
    <col min="2" max="2" width="15.7109375" style="60" customWidth="1"/>
    <col min="3" max="3" width="23.85546875" style="17" customWidth="1"/>
    <col min="4" max="4" width="25" style="6" customWidth="1"/>
    <col min="5" max="5" width="15.42578125" style="14" customWidth="1"/>
    <col min="6" max="6" width="18.5703125" style="16" customWidth="1"/>
    <col min="7" max="7" width="8.28515625" style="1" customWidth="1"/>
    <col min="8" max="8" width="76" style="17" customWidth="1"/>
    <col min="9" max="9" width="17.5703125" style="19" customWidth="1"/>
    <col min="10" max="10" width="14.85546875" style="17" customWidth="1"/>
    <col min="11" max="11" width="10.28515625" customWidth="1"/>
    <col min="12" max="12" width="9.7109375" customWidth="1"/>
  </cols>
  <sheetData>
    <row r="1" spans="1:11" ht="37.5" customHeight="1">
      <c r="F1" s="404" t="s">
        <v>32</v>
      </c>
      <c r="G1" s="404"/>
      <c r="H1" s="404"/>
      <c r="I1" s="55">
        <v>43715</v>
      </c>
    </row>
    <row r="2" spans="1:11" ht="4.5" customHeight="1" thickBot="1"/>
    <row r="3" spans="1:11" ht="16.5" thickBot="1">
      <c r="B3" s="61"/>
      <c r="C3" s="10" t="s">
        <v>2</v>
      </c>
      <c r="D3" s="11" t="s">
        <v>3</v>
      </c>
      <c r="E3" s="15" t="s">
        <v>4</v>
      </c>
      <c r="F3" s="15" t="s">
        <v>5</v>
      </c>
      <c r="G3" s="79" t="s">
        <v>6</v>
      </c>
      <c r="H3" s="80" t="s">
        <v>7</v>
      </c>
      <c r="I3" s="81" t="s">
        <v>8</v>
      </c>
      <c r="J3" s="13" t="s">
        <v>39</v>
      </c>
      <c r="K3" s="7"/>
    </row>
    <row r="4" spans="1:11" ht="21.75" thickBot="1">
      <c r="A4" s="8">
        <v>1</v>
      </c>
      <c r="B4" s="76" t="s">
        <v>14</v>
      </c>
      <c r="C4" s="32" t="s">
        <v>23</v>
      </c>
      <c r="D4" s="77" t="s">
        <v>35</v>
      </c>
      <c r="E4" s="88">
        <v>44008</v>
      </c>
      <c r="F4" s="33" t="s">
        <v>33</v>
      </c>
      <c r="G4" s="82" t="s">
        <v>0</v>
      </c>
      <c r="H4" s="58" t="s">
        <v>24</v>
      </c>
      <c r="I4" s="83"/>
      <c r="J4" s="84">
        <v>0</v>
      </c>
      <c r="K4" s="59"/>
    </row>
    <row r="5" spans="1:11" ht="19.5" thickBot="1">
      <c r="A5" s="8">
        <f>A4+1</f>
        <v>2</v>
      </c>
      <c r="B5" s="74" t="s">
        <v>15</v>
      </c>
      <c r="C5" s="136" t="s">
        <v>34</v>
      </c>
      <c r="D5" s="137" t="s">
        <v>22</v>
      </c>
      <c r="E5" s="138">
        <f>E4+1</f>
        <v>44009</v>
      </c>
      <c r="F5" s="139"/>
      <c r="G5" s="140"/>
      <c r="H5" s="141" t="s">
        <v>84</v>
      </c>
      <c r="I5" s="142" t="s">
        <v>36</v>
      </c>
      <c r="J5" s="143">
        <v>1260</v>
      </c>
      <c r="K5" s="72"/>
    </row>
    <row r="6" spans="1:11" ht="15.75">
      <c r="A6" s="8">
        <f t="shared" ref="A6:A53" si="0">A5+1</f>
        <v>3</v>
      </c>
      <c r="B6" s="62" t="s">
        <v>9</v>
      </c>
      <c r="C6" s="410" t="s">
        <v>1</v>
      </c>
      <c r="D6" s="144"/>
      <c r="E6" s="145">
        <f>E5+1</f>
        <v>44010</v>
      </c>
      <c r="F6" s="146"/>
      <c r="G6" s="147"/>
      <c r="H6" s="148"/>
      <c r="I6" s="148"/>
      <c r="J6" s="149"/>
      <c r="K6" s="3"/>
    </row>
    <row r="7" spans="1:11" ht="15.75">
      <c r="A7" s="8">
        <f t="shared" si="0"/>
        <v>4</v>
      </c>
      <c r="B7" s="63" t="s">
        <v>10</v>
      </c>
      <c r="C7" s="411"/>
      <c r="D7" s="116"/>
      <c r="E7" s="89">
        <f t="shared" ref="E7:E53" si="1">E6+1</f>
        <v>44011</v>
      </c>
      <c r="F7" s="111"/>
      <c r="G7" s="71"/>
      <c r="H7" s="122"/>
      <c r="I7" s="122"/>
      <c r="J7" s="150"/>
      <c r="K7" s="72"/>
    </row>
    <row r="8" spans="1:11" ht="15.75">
      <c r="A8" s="8">
        <f t="shared" si="0"/>
        <v>5</v>
      </c>
      <c r="B8" s="63" t="s">
        <v>11</v>
      </c>
      <c r="C8" s="411"/>
      <c r="D8" s="116"/>
      <c r="E8" s="89">
        <f t="shared" si="1"/>
        <v>44012</v>
      </c>
      <c r="F8" s="73"/>
      <c r="G8" s="85"/>
      <c r="H8" s="122"/>
      <c r="I8" s="122"/>
      <c r="J8" s="150"/>
      <c r="K8" s="72"/>
    </row>
    <row r="9" spans="1:11" ht="15.75">
      <c r="A9" s="8">
        <f>A8+1</f>
        <v>6</v>
      </c>
      <c r="B9" s="64" t="s">
        <v>12</v>
      </c>
      <c r="C9" s="411"/>
      <c r="D9" s="116"/>
      <c r="E9" s="89">
        <f t="shared" si="1"/>
        <v>44013</v>
      </c>
      <c r="F9" s="111"/>
      <c r="G9" s="71"/>
      <c r="H9" s="122"/>
      <c r="I9" s="122"/>
      <c r="J9" s="150"/>
      <c r="K9" s="72"/>
    </row>
    <row r="10" spans="1:11" ht="15.75">
      <c r="A10" s="8">
        <f t="shared" si="0"/>
        <v>7</v>
      </c>
      <c r="B10" s="63" t="s">
        <v>13</v>
      </c>
      <c r="C10" s="411"/>
      <c r="D10" s="116"/>
      <c r="E10" s="89">
        <f t="shared" si="1"/>
        <v>44014</v>
      </c>
      <c r="F10" s="73"/>
      <c r="G10" s="85"/>
      <c r="H10" s="122"/>
      <c r="I10" s="122"/>
      <c r="J10" s="150"/>
      <c r="K10" s="72"/>
    </row>
    <row r="11" spans="1:11" ht="15.75">
      <c r="A11" s="8">
        <f t="shared" si="0"/>
        <v>8</v>
      </c>
      <c r="B11" s="63" t="s">
        <v>14</v>
      </c>
      <c r="C11" s="411"/>
      <c r="D11" s="116"/>
      <c r="E11" s="89">
        <f t="shared" si="1"/>
        <v>44015</v>
      </c>
      <c r="F11" s="111"/>
      <c r="G11" s="71"/>
      <c r="H11" s="122"/>
      <c r="I11" s="122"/>
      <c r="J11" s="150"/>
      <c r="K11" s="72"/>
    </row>
    <row r="12" spans="1:11" ht="15.75">
      <c r="A12" s="8">
        <f t="shared" si="0"/>
        <v>9</v>
      </c>
      <c r="B12" s="63" t="s">
        <v>15</v>
      </c>
      <c r="C12" s="411"/>
      <c r="D12" s="116"/>
      <c r="E12" s="89">
        <f t="shared" si="1"/>
        <v>44016</v>
      </c>
      <c r="F12" s="73"/>
      <c r="G12" s="85"/>
      <c r="H12" s="122"/>
      <c r="I12" s="122"/>
      <c r="J12" s="150"/>
      <c r="K12" s="72"/>
    </row>
    <row r="13" spans="1:11" ht="15.75">
      <c r="A13" s="8">
        <f t="shared" si="0"/>
        <v>10</v>
      </c>
      <c r="B13" s="62" t="s">
        <v>9</v>
      </c>
      <c r="C13" s="411"/>
      <c r="D13" s="116"/>
      <c r="E13" s="89">
        <f t="shared" si="1"/>
        <v>44017</v>
      </c>
      <c r="F13" s="111"/>
      <c r="G13" s="71"/>
      <c r="H13" s="122"/>
      <c r="I13" s="122"/>
      <c r="J13" s="150"/>
      <c r="K13" s="72"/>
    </row>
    <row r="14" spans="1:11" ht="15.75">
      <c r="A14" s="8">
        <f t="shared" si="0"/>
        <v>11</v>
      </c>
      <c r="B14" s="63" t="s">
        <v>10</v>
      </c>
      <c r="C14" s="411"/>
      <c r="D14" s="117"/>
      <c r="E14" s="89">
        <f t="shared" si="1"/>
        <v>44018</v>
      </c>
      <c r="F14" s="73"/>
      <c r="G14" s="85"/>
      <c r="H14" s="122"/>
      <c r="I14" s="122"/>
      <c r="J14" s="150"/>
      <c r="K14" s="72"/>
    </row>
    <row r="15" spans="1:11" ht="15.75">
      <c r="A15" s="8">
        <f t="shared" si="0"/>
        <v>12</v>
      </c>
      <c r="B15" s="63" t="s">
        <v>11</v>
      </c>
      <c r="C15" s="411"/>
      <c r="D15" s="117"/>
      <c r="E15" s="89">
        <f t="shared" si="1"/>
        <v>44019</v>
      </c>
      <c r="F15" s="111"/>
      <c r="G15" s="71"/>
      <c r="H15" s="122"/>
      <c r="I15" s="122"/>
      <c r="J15" s="150"/>
      <c r="K15" s="72"/>
    </row>
    <row r="16" spans="1:11" ht="18.75">
      <c r="A16" s="8">
        <f t="shared" si="0"/>
        <v>13</v>
      </c>
      <c r="B16" s="63" t="s">
        <v>12</v>
      </c>
      <c r="C16" s="411"/>
      <c r="D16" s="118"/>
      <c r="E16" s="89">
        <f t="shared" si="1"/>
        <v>44020</v>
      </c>
      <c r="F16" s="73"/>
      <c r="G16" s="85"/>
      <c r="H16" s="122"/>
      <c r="I16" s="122"/>
      <c r="J16" s="150"/>
      <c r="K16" s="72"/>
    </row>
    <row r="17" spans="1:11" ht="15.75">
      <c r="A17" s="8">
        <f t="shared" si="0"/>
        <v>14</v>
      </c>
      <c r="B17" s="63" t="s">
        <v>13</v>
      </c>
      <c r="C17" s="411"/>
      <c r="D17" s="117"/>
      <c r="E17" s="89">
        <f t="shared" si="1"/>
        <v>44021</v>
      </c>
      <c r="F17" s="111"/>
      <c r="G17" s="71"/>
      <c r="H17" s="122"/>
      <c r="I17" s="122"/>
      <c r="J17" s="150"/>
      <c r="K17" s="72"/>
    </row>
    <row r="18" spans="1:11" ht="18.75">
      <c r="A18" s="8">
        <f t="shared" si="0"/>
        <v>15</v>
      </c>
      <c r="B18" s="63" t="s">
        <v>14</v>
      </c>
      <c r="C18" s="411"/>
      <c r="D18" s="118"/>
      <c r="E18" s="166">
        <f t="shared" si="1"/>
        <v>44022</v>
      </c>
      <c r="F18" s="73"/>
      <c r="G18" s="85"/>
      <c r="H18" s="122"/>
      <c r="I18" s="122"/>
      <c r="J18" s="150"/>
      <c r="K18" s="72"/>
    </row>
    <row r="19" spans="1:11" ht="18.75">
      <c r="A19" s="31">
        <f t="shared" si="0"/>
        <v>16</v>
      </c>
      <c r="B19" s="63" t="s">
        <v>15</v>
      </c>
      <c r="C19" s="177" t="s">
        <v>85</v>
      </c>
      <c r="D19" s="178" t="s">
        <v>70</v>
      </c>
      <c r="E19" s="75">
        <f t="shared" si="1"/>
        <v>44023</v>
      </c>
      <c r="F19" s="78" t="s">
        <v>54</v>
      </c>
      <c r="G19" s="85">
        <v>403</v>
      </c>
      <c r="H19" s="123" t="s">
        <v>83</v>
      </c>
      <c r="I19" s="124" t="s">
        <v>37</v>
      </c>
      <c r="J19" s="104">
        <v>184</v>
      </c>
      <c r="K19" s="72"/>
    </row>
    <row r="20" spans="1:11" ht="18.75" customHeight="1">
      <c r="A20" s="31">
        <f t="shared" si="0"/>
        <v>17</v>
      </c>
      <c r="B20" s="62" t="s">
        <v>9</v>
      </c>
      <c r="C20" s="169"/>
      <c r="D20" s="174" t="s">
        <v>27</v>
      </c>
      <c r="E20" s="170">
        <f t="shared" si="1"/>
        <v>44024</v>
      </c>
      <c r="F20" s="73"/>
      <c r="G20" s="85"/>
      <c r="H20" s="123"/>
      <c r="I20" s="124"/>
      <c r="J20" s="152"/>
      <c r="K20" s="72"/>
    </row>
    <row r="21" spans="1:11" ht="18.75" customHeight="1">
      <c r="A21" s="31">
        <f t="shared" si="0"/>
        <v>18</v>
      </c>
      <c r="B21" s="63" t="s">
        <v>10</v>
      </c>
      <c r="C21" s="177" t="s">
        <v>81</v>
      </c>
      <c r="D21" s="178" t="s">
        <v>71</v>
      </c>
      <c r="E21" s="75">
        <f t="shared" si="1"/>
        <v>44025</v>
      </c>
      <c r="F21" s="78" t="s">
        <v>55</v>
      </c>
      <c r="G21" s="85">
        <v>320</v>
      </c>
      <c r="H21" s="120" t="s">
        <v>78</v>
      </c>
      <c r="I21" s="121" t="s">
        <v>38</v>
      </c>
      <c r="J21" s="153">
        <v>201</v>
      </c>
      <c r="K21" s="72"/>
    </row>
    <row r="22" spans="1:11" ht="18.75" customHeight="1">
      <c r="A22" s="31">
        <f t="shared" si="0"/>
        <v>19</v>
      </c>
      <c r="B22" s="63" t="s">
        <v>11</v>
      </c>
      <c r="C22" s="169"/>
      <c r="D22" s="175" t="s">
        <v>71</v>
      </c>
      <c r="E22" s="89">
        <f t="shared" si="1"/>
        <v>44026</v>
      </c>
      <c r="F22" s="78"/>
      <c r="G22" s="85"/>
      <c r="H22" s="120"/>
      <c r="I22" s="121"/>
      <c r="J22" s="153"/>
      <c r="K22" s="72"/>
    </row>
    <row r="23" spans="1:11" ht="18.75" customHeight="1">
      <c r="A23" s="31">
        <f t="shared" si="0"/>
        <v>20</v>
      </c>
      <c r="B23" s="63" t="s">
        <v>12</v>
      </c>
      <c r="C23" s="177" t="s">
        <v>86</v>
      </c>
      <c r="D23" s="178" t="s">
        <v>87</v>
      </c>
      <c r="E23" s="75">
        <f t="shared" si="1"/>
        <v>44027</v>
      </c>
      <c r="F23" s="78" t="s">
        <v>56</v>
      </c>
      <c r="G23" s="85">
        <v>342</v>
      </c>
      <c r="H23" s="123" t="s">
        <v>77</v>
      </c>
      <c r="I23" s="124" t="s">
        <v>48</v>
      </c>
      <c r="J23" s="151">
        <v>236</v>
      </c>
      <c r="K23" s="72">
        <v>71</v>
      </c>
    </row>
    <row r="24" spans="1:11" ht="18.75" customHeight="1">
      <c r="A24" s="31">
        <f t="shared" si="0"/>
        <v>21</v>
      </c>
      <c r="B24" s="63" t="s">
        <v>13</v>
      </c>
      <c r="C24" s="413" t="s">
        <v>72</v>
      </c>
      <c r="D24" s="168"/>
      <c r="E24" s="170">
        <f t="shared" si="1"/>
        <v>44028</v>
      </c>
      <c r="F24" s="78"/>
      <c r="G24" s="85"/>
      <c r="H24" s="123"/>
      <c r="I24" s="124"/>
      <c r="J24" s="151"/>
      <c r="K24" s="72"/>
    </row>
    <row r="25" spans="1:11" ht="18.75" customHeight="1">
      <c r="A25" s="31">
        <f t="shared" si="0"/>
        <v>22</v>
      </c>
      <c r="B25" s="63" t="s">
        <v>14</v>
      </c>
      <c r="C25" s="414"/>
      <c r="D25" s="168"/>
      <c r="E25" s="170">
        <f t="shared" si="1"/>
        <v>44029</v>
      </c>
      <c r="F25" s="78" t="s">
        <v>64</v>
      </c>
      <c r="G25" s="85">
        <v>229</v>
      </c>
      <c r="H25" s="123"/>
      <c r="I25" s="124"/>
      <c r="J25" s="151"/>
      <c r="K25" s="72"/>
    </row>
    <row r="26" spans="1:11" ht="18.75" customHeight="1">
      <c r="A26" s="31">
        <f t="shared" si="0"/>
        <v>23</v>
      </c>
      <c r="B26" s="63" t="s">
        <v>15</v>
      </c>
      <c r="C26" s="177" t="s">
        <v>88</v>
      </c>
      <c r="D26" s="178" t="s">
        <v>63</v>
      </c>
      <c r="E26" s="75">
        <f t="shared" si="1"/>
        <v>44030</v>
      </c>
      <c r="F26" s="78" t="s">
        <v>65</v>
      </c>
      <c r="G26" s="85">
        <v>277</v>
      </c>
      <c r="H26" s="173" t="s">
        <v>79</v>
      </c>
      <c r="I26" s="121" t="s">
        <v>80</v>
      </c>
      <c r="J26" s="153">
        <v>144</v>
      </c>
      <c r="K26" s="72"/>
    </row>
    <row r="27" spans="1:11" ht="18.75" customHeight="1">
      <c r="A27" s="31">
        <f t="shared" si="0"/>
        <v>24</v>
      </c>
      <c r="B27" s="62" t="s">
        <v>9</v>
      </c>
      <c r="C27" s="169"/>
      <c r="D27" s="175" t="s">
        <v>63</v>
      </c>
      <c r="E27" s="131">
        <f>E26+1</f>
        <v>44031</v>
      </c>
      <c r="F27" s="78"/>
      <c r="G27" s="85"/>
      <c r="H27" s="120"/>
      <c r="I27" s="121"/>
      <c r="J27" s="153"/>
      <c r="K27" s="72"/>
    </row>
    <row r="28" spans="1:11" ht="18.75" customHeight="1">
      <c r="A28" s="31">
        <f t="shared" si="0"/>
        <v>25</v>
      </c>
      <c r="B28" s="63" t="s">
        <v>10</v>
      </c>
      <c r="C28" s="177" t="s">
        <v>89</v>
      </c>
      <c r="D28" s="178" t="s">
        <v>90</v>
      </c>
      <c r="E28" s="75">
        <f t="shared" si="1"/>
        <v>44032</v>
      </c>
      <c r="F28" s="78"/>
      <c r="G28" s="85"/>
      <c r="H28" s="123" t="s">
        <v>49</v>
      </c>
      <c r="I28" s="124" t="s">
        <v>51</v>
      </c>
      <c r="J28" s="151">
        <v>222</v>
      </c>
      <c r="K28" s="72"/>
    </row>
    <row r="29" spans="1:11" ht="18.75" customHeight="1">
      <c r="A29" s="31">
        <f t="shared" si="0"/>
        <v>26</v>
      </c>
      <c r="B29" s="63" t="s">
        <v>11</v>
      </c>
      <c r="C29" s="415" t="s">
        <v>57</v>
      </c>
      <c r="D29" s="168"/>
      <c r="E29" s="131">
        <f t="shared" si="1"/>
        <v>44033</v>
      </c>
      <c r="F29" s="78"/>
      <c r="G29" s="85"/>
      <c r="H29" s="125" t="s">
        <v>50</v>
      </c>
      <c r="I29" s="121"/>
      <c r="J29" s="153"/>
      <c r="K29" s="72"/>
    </row>
    <row r="30" spans="1:11" ht="18.75" customHeight="1">
      <c r="A30" s="31">
        <f t="shared" si="0"/>
        <v>27</v>
      </c>
      <c r="B30" s="63" t="s">
        <v>12</v>
      </c>
      <c r="C30" s="416"/>
      <c r="D30" s="168"/>
      <c r="E30" s="131">
        <f t="shared" si="1"/>
        <v>44034</v>
      </c>
      <c r="F30" s="78"/>
      <c r="G30" s="85"/>
      <c r="H30" s="120"/>
      <c r="I30" s="121"/>
      <c r="J30" s="153"/>
      <c r="K30" s="72"/>
    </row>
    <row r="31" spans="1:11" ht="18.75" customHeight="1">
      <c r="A31" s="31">
        <f t="shared" si="0"/>
        <v>28</v>
      </c>
      <c r="B31" s="63" t="s">
        <v>13</v>
      </c>
      <c r="C31" s="417"/>
      <c r="D31" s="168"/>
      <c r="E31" s="131">
        <f t="shared" si="1"/>
        <v>44035</v>
      </c>
      <c r="F31" s="78"/>
      <c r="G31" s="85"/>
      <c r="H31" s="120"/>
      <c r="I31" s="121"/>
      <c r="J31" s="153"/>
      <c r="K31" s="72"/>
    </row>
    <row r="32" spans="1:11" ht="18.75" customHeight="1">
      <c r="A32" s="31">
        <f t="shared" si="0"/>
        <v>29</v>
      </c>
      <c r="B32" s="63" t="s">
        <v>14</v>
      </c>
      <c r="C32" s="177" t="s">
        <v>91</v>
      </c>
      <c r="D32" s="178" t="s">
        <v>92</v>
      </c>
      <c r="E32" s="75">
        <f t="shared" si="1"/>
        <v>44036</v>
      </c>
      <c r="F32" s="78" t="s">
        <v>58</v>
      </c>
      <c r="G32" s="85">
        <v>376</v>
      </c>
      <c r="H32" s="120" t="s">
        <v>76</v>
      </c>
      <c r="I32" s="121"/>
      <c r="J32" s="153"/>
      <c r="K32" s="72"/>
    </row>
    <row r="33" spans="1:15" ht="18.75" customHeight="1">
      <c r="A33" s="31">
        <f t="shared" si="0"/>
        <v>30</v>
      </c>
      <c r="B33" s="63" t="s">
        <v>15</v>
      </c>
      <c r="C33" s="177" t="s">
        <v>93</v>
      </c>
      <c r="D33" s="178" t="s">
        <v>30</v>
      </c>
      <c r="E33" s="75">
        <f t="shared" si="1"/>
        <v>44037</v>
      </c>
      <c r="F33" s="78" t="s">
        <v>66</v>
      </c>
      <c r="G33" s="85">
        <v>129</v>
      </c>
      <c r="H33" s="123" t="s">
        <v>41</v>
      </c>
      <c r="I33" s="124" t="s">
        <v>42</v>
      </c>
      <c r="J33" s="151">
        <v>105</v>
      </c>
      <c r="K33" s="72"/>
    </row>
    <row r="34" spans="1:15" ht="18.75" customHeight="1">
      <c r="A34" s="31">
        <f t="shared" si="0"/>
        <v>31</v>
      </c>
      <c r="B34" s="62" t="s">
        <v>9</v>
      </c>
      <c r="C34" s="169"/>
      <c r="D34" s="174" t="s">
        <v>28</v>
      </c>
      <c r="E34" s="170">
        <f t="shared" si="1"/>
        <v>44038</v>
      </c>
      <c r="F34" s="78"/>
      <c r="G34" s="85"/>
      <c r="H34" s="126" t="s">
        <v>40</v>
      </c>
      <c r="I34" s="124"/>
      <c r="J34" s="151"/>
      <c r="K34" s="72"/>
    </row>
    <row r="35" spans="1:15" ht="18.75" customHeight="1">
      <c r="A35" s="31">
        <f t="shared" si="0"/>
        <v>32</v>
      </c>
      <c r="B35" s="63" t="s">
        <v>10</v>
      </c>
      <c r="C35" s="177" t="s">
        <v>97</v>
      </c>
      <c r="D35" s="178" t="s">
        <v>98</v>
      </c>
      <c r="E35" s="75">
        <f t="shared" si="1"/>
        <v>44039</v>
      </c>
      <c r="F35" s="78" t="s">
        <v>60</v>
      </c>
      <c r="G35" s="85">
        <v>398</v>
      </c>
      <c r="H35" s="173" t="s">
        <v>75</v>
      </c>
      <c r="I35" s="121" t="s">
        <v>61</v>
      </c>
      <c r="J35" s="153">
        <v>122</v>
      </c>
      <c r="K35" s="72"/>
    </row>
    <row r="36" spans="1:15" ht="18.75" customHeight="1">
      <c r="A36" s="31">
        <f t="shared" si="0"/>
        <v>33</v>
      </c>
      <c r="B36" s="63" t="s">
        <v>11</v>
      </c>
      <c r="C36" s="177" t="s">
        <v>100</v>
      </c>
      <c r="D36" s="178" t="s">
        <v>99</v>
      </c>
      <c r="E36" s="75">
        <f t="shared" si="1"/>
        <v>44040</v>
      </c>
      <c r="F36" s="78" t="s">
        <v>62</v>
      </c>
      <c r="G36" s="85">
        <v>243</v>
      </c>
      <c r="H36" s="123" t="s">
        <v>43</v>
      </c>
      <c r="I36" s="124" t="s">
        <v>44</v>
      </c>
      <c r="J36" s="151">
        <v>156</v>
      </c>
      <c r="K36" s="72"/>
    </row>
    <row r="37" spans="1:15" ht="18.75" customHeight="1">
      <c r="A37" s="31">
        <f t="shared" si="0"/>
        <v>34</v>
      </c>
      <c r="B37" s="63" t="s">
        <v>12</v>
      </c>
      <c r="C37" s="171"/>
      <c r="D37" s="174" t="s">
        <v>29</v>
      </c>
      <c r="E37" s="170">
        <f t="shared" si="1"/>
        <v>44041</v>
      </c>
      <c r="F37" s="78"/>
      <c r="G37" s="85"/>
      <c r="H37" s="123"/>
      <c r="I37" s="124"/>
      <c r="J37" s="151"/>
      <c r="K37" s="72"/>
    </row>
    <row r="38" spans="1:15" ht="18.75" customHeight="1">
      <c r="A38" s="31">
        <f t="shared" si="0"/>
        <v>35</v>
      </c>
      <c r="B38" s="63" t="s">
        <v>13</v>
      </c>
      <c r="C38" s="177" t="s">
        <v>95</v>
      </c>
      <c r="D38" s="178" t="s">
        <v>96</v>
      </c>
      <c r="E38" s="75">
        <f t="shared" si="1"/>
        <v>44042</v>
      </c>
      <c r="F38" s="78" t="s">
        <v>56</v>
      </c>
      <c r="G38" s="85">
        <v>257</v>
      </c>
      <c r="H38" s="120" t="s">
        <v>82</v>
      </c>
      <c r="I38" s="121" t="s">
        <v>68</v>
      </c>
      <c r="J38" s="153">
        <v>90</v>
      </c>
      <c r="K38" s="72"/>
    </row>
    <row r="39" spans="1:15" ht="18.75" customHeight="1">
      <c r="A39" s="31">
        <f t="shared" si="0"/>
        <v>36</v>
      </c>
      <c r="B39" s="63" t="s">
        <v>14</v>
      </c>
      <c r="C39" s="177" t="s">
        <v>74</v>
      </c>
      <c r="D39" s="178" t="s">
        <v>94</v>
      </c>
      <c r="E39" s="75">
        <f t="shared" si="1"/>
        <v>44043</v>
      </c>
      <c r="F39" s="78" t="s">
        <v>67</v>
      </c>
      <c r="G39" s="85">
        <v>254</v>
      </c>
      <c r="H39" s="130" t="s">
        <v>69</v>
      </c>
      <c r="I39" s="124"/>
      <c r="J39" s="151"/>
      <c r="K39" s="72"/>
    </row>
    <row r="40" spans="1:15" ht="18.75" customHeight="1">
      <c r="A40" s="31">
        <f t="shared" si="0"/>
        <v>37</v>
      </c>
      <c r="B40" s="63" t="s">
        <v>15</v>
      </c>
      <c r="C40" s="412" t="s">
        <v>31</v>
      </c>
      <c r="D40" s="168"/>
      <c r="E40" s="170">
        <f t="shared" si="1"/>
        <v>44044</v>
      </c>
      <c r="F40" s="78"/>
      <c r="G40" s="85"/>
      <c r="H40" s="127"/>
      <c r="I40" s="128"/>
      <c r="J40" s="154"/>
      <c r="K40" s="72"/>
    </row>
    <row r="41" spans="1:15" ht="18.75" customHeight="1">
      <c r="A41" s="31">
        <f t="shared" si="0"/>
        <v>38</v>
      </c>
      <c r="B41" s="62" t="s">
        <v>9</v>
      </c>
      <c r="C41" s="412"/>
      <c r="D41" s="168"/>
      <c r="E41" s="170">
        <f>E40+1</f>
        <v>44045</v>
      </c>
      <c r="F41" s="78"/>
      <c r="G41" s="90"/>
      <c r="H41" s="127"/>
      <c r="I41" s="128"/>
      <c r="J41" s="154"/>
      <c r="K41" s="72"/>
    </row>
    <row r="42" spans="1:15" ht="18.75" customHeight="1">
      <c r="A42" s="31">
        <f t="shared" si="0"/>
        <v>39</v>
      </c>
      <c r="B42" s="63" t="s">
        <v>10</v>
      </c>
      <c r="C42" s="412"/>
      <c r="D42" s="168"/>
      <c r="E42" s="170">
        <f t="shared" si="1"/>
        <v>44046</v>
      </c>
      <c r="F42" s="114"/>
      <c r="G42" s="23"/>
      <c r="H42" s="127"/>
      <c r="I42" s="128"/>
      <c r="J42" s="154"/>
      <c r="K42" s="72"/>
    </row>
    <row r="43" spans="1:15" ht="18.75" customHeight="1">
      <c r="A43" s="31">
        <f t="shared" si="0"/>
        <v>40</v>
      </c>
      <c r="B43" s="63" t="s">
        <v>11</v>
      </c>
      <c r="C43" s="412"/>
      <c r="D43" s="168"/>
      <c r="E43" s="170">
        <f t="shared" si="1"/>
        <v>44047</v>
      </c>
      <c r="F43" s="78"/>
      <c r="G43" s="90"/>
      <c r="H43" s="127"/>
      <c r="I43" s="128"/>
      <c r="J43" s="154"/>
      <c r="K43" s="72"/>
    </row>
    <row r="44" spans="1:15" ht="18.75" customHeight="1" thickBot="1">
      <c r="A44" s="31">
        <f t="shared" si="0"/>
        <v>41</v>
      </c>
      <c r="B44" s="63" t="s">
        <v>12</v>
      </c>
      <c r="C44" s="177" t="s">
        <v>31</v>
      </c>
      <c r="D44" s="178" t="s">
        <v>101</v>
      </c>
      <c r="E44" s="75">
        <f t="shared" si="1"/>
        <v>44048</v>
      </c>
      <c r="F44" s="78" t="s">
        <v>59</v>
      </c>
      <c r="G44" s="90">
        <v>130</v>
      </c>
      <c r="H44" s="172" t="s">
        <v>47</v>
      </c>
      <c r="I44" s="129"/>
      <c r="J44" s="155"/>
      <c r="K44" s="72"/>
    </row>
    <row r="45" spans="1:15" ht="18.75" customHeight="1">
      <c r="A45" s="31">
        <f t="shared" si="0"/>
        <v>42</v>
      </c>
      <c r="B45" s="63" t="s">
        <v>13</v>
      </c>
      <c r="C45" s="410" t="s">
        <v>1</v>
      </c>
      <c r="D45" s="168"/>
      <c r="E45" s="170">
        <f t="shared" si="1"/>
        <v>44049</v>
      </c>
      <c r="F45" s="78"/>
      <c r="G45" s="90"/>
      <c r="H45" s="129"/>
      <c r="I45" s="129"/>
      <c r="J45" s="155"/>
      <c r="K45" s="72"/>
    </row>
    <row r="46" spans="1:15" ht="18.75" customHeight="1">
      <c r="A46" s="31">
        <f t="shared" si="0"/>
        <v>43</v>
      </c>
      <c r="B46" s="63" t="s">
        <v>14</v>
      </c>
      <c r="C46" s="411"/>
      <c r="D46" s="168"/>
      <c r="E46" s="170">
        <f t="shared" si="1"/>
        <v>44050</v>
      </c>
      <c r="F46" s="163"/>
      <c r="G46" s="85"/>
      <c r="H46" s="91"/>
      <c r="I46" s="91"/>
      <c r="J46" s="156"/>
      <c r="K46" s="72"/>
    </row>
    <row r="47" spans="1:15" ht="18.75" customHeight="1">
      <c r="A47" s="31">
        <f t="shared" si="0"/>
        <v>44</v>
      </c>
      <c r="B47" s="63" t="s">
        <v>15</v>
      </c>
      <c r="C47" s="411"/>
      <c r="D47" s="168"/>
      <c r="E47" s="170">
        <f t="shared" si="1"/>
        <v>44051</v>
      </c>
      <c r="F47" s="164"/>
      <c r="G47" s="132"/>
      <c r="H47" s="91"/>
      <c r="I47" s="91"/>
      <c r="J47" s="156"/>
      <c r="K47" s="72"/>
    </row>
    <row r="48" spans="1:15" s="3" customFormat="1" ht="16.5" customHeight="1">
      <c r="A48" s="31">
        <f t="shared" si="0"/>
        <v>45</v>
      </c>
      <c r="B48" s="62" t="s">
        <v>9</v>
      </c>
      <c r="C48" s="411"/>
      <c r="D48" s="168"/>
      <c r="E48" s="170">
        <f t="shared" si="1"/>
        <v>44052</v>
      </c>
      <c r="F48" s="165"/>
      <c r="G48" s="133"/>
      <c r="H48" s="91"/>
      <c r="I48" s="91"/>
      <c r="J48" s="156"/>
      <c r="O48" s="4"/>
    </row>
    <row r="49" spans="1:15" s="3" customFormat="1" ht="16.5" customHeight="1">
      <c r="A49" s="31">
        <f t="shared" si="0"/>
        <v>46</v>
      </c>
      <c r="B49" s="63" t="s">
        <v>10</v>
      </c>
      <c r="C49" s="411"/>
      <c r="D49" s="168"/>
      <c r="E49" s="170">
        <f t="shared" si="1"/>
        <v>44053</v>
      </c>
      <c r="F49" s="165"/>
      <c r="G49" s="133"/>
      <c r="H49" s="91"/>
      <c r="I49" s="91"/>
      <c r="J49" s="156"/>
      <c r="O49" s="4"/>
    </row>
    <row r="50" spans="1:15" ht="19.5" customHeight="1">
      <c r="A50" s="31">
        <f t="shared" si="0"/>
        <v>47</v>
      </c>
      <c r="B50" s="63" t="s">
        <v>11</v>
      </c>
      <c r="C50" s="411"/>
      <c r="D50" s="168"/>
      <c r="E50" s="170">
        <f t="shared" si="1"/>
        <v>44054</v>
      </c>
      <c r="F50" s="164"/>
      <c r="G50" s="132"/>
      <c r="H50" s="91"/>
      <c r="I50" s="91"/>
      <c r="J50" s="156"/>
    </row>
    <row r="51" spans="1:15" ht="18.75" customHeight="1">
      <c r="A51" s="31">
        <f t="shared" si="0"/>
        <v>48</v>
      </c>
      <c r="B51" s="63" t="s">
        <v>12</v>
      </c>
      <c r="C51" s="411"/>
      <c r="D51" s="168"/>
      <c r="E51" s="170">
        <f t="shared" si="1"/>
        <v>44055</v>
      </c>
      <c r="F51" s="164"/>
      <c r="G51" s="132"/>
      <c r="H51" s="91"/>
      <c r="I51" s="91"/>
      <c r="J51" s="156"/>
      <c r="N51" s="2"/>
    </row>
    <row r="52" spans="1:15" ht="18.75" customHeight="1">
      <c r="A52" s="31">
        <f t="shared" si="0"/>
        <v>49</v>
      </c>
      <c r="B52" s="63" t="s">
        <v>13</v>
      </c>
      <c r="C52" s="411"/>
      <c r="D52" s="168"/>
      <c r="E52" s="170">
        <f t="shared" si="1"/>
        <v>44056</v>
      </c>
      <c r="F52" s="164"/>
      <c r="G52" s="132"/>
      <c r="H52" s="91"/>
      <c r="I52" s="91"/>
      <c r="J52" s="156"/>
    </row>
    <row r="53" spans="1:15" ht="15.75" customHeight="1" thickBot="1">
      <c r="A53" s="31">
        <f t="shared" si="0"/>
        <v>50</v>
      </c>
      <c r="B53" s="64" t="s">
        <v>14</v>
      </c>
      <c r="C53" s="167" t="s">
        <v>22</v>
      </c>
      <c r="D53" s="157" t="s">
        <v>23</v>
      </c>
      <c r="E53" s="75">
        <f t="shared" si="1"/>
        <v>44057</v>
      </c>
      <c r="F53" s="158" t="s">
        <v>26</v>
      </c>
      <c r="G53" s="159"/>
      <c r="H53" s="160" t="s">
        <v>25</v>
      </c>
      <c r="I53" s="161"/>
      <c r="J53" s="162"/>
    </row>
    <row r="54" spans="1:15">
      <c r="B54" s="65"/>
      <c r="E54" s="16"/>
    </row>
    <row r="55" spans="1:15" ht="18.75">
      <c r="B55" s="65"/>
      <c r="C55" s="20"/>
      <c r="D55" s="119"/>
      <c r="F55" s="56"/>
      <c r="G55" s="134">
        <f>SUM(G19:G44)</f>
        <v>3358</v>
      </c>
      <c r="H55" s="135" t="s">
        <v>73</v>
      </c>
      <c r="I55" s="101"/>
      <c r="J55" s="3"/>
      <c r="K55" s="38"/>
    </row>
    <row r="56" spans="1:15" ht="15.75">
      <c r="B56" s="65"/>
      <c r="C56" s="20"/>
      <c r="D56" s="9"/>
      <c r="F56" s="53" t="s">
        <v>53</v>
      </c>
      <c r="G56" s="54" t="s">
        <v>0</v>
      </c>
      <c r="H56" s="57"/>
      <c r="I56" s="86"/>
      <c r="J56" s="102">
        <v>2400</v>
      </c>
      <c r="K56" s="103"/>
    </row>
    <row r="57" spans="1:15" ht="21">
      <c r="B57" s="65"/>
      <c r="C57" s="20"/>
      <c r="D57" s="9"/>
      <c r="E57" s="22"/>
      <c r="F57" s="112" t="s">
        <v>52</v>
      </c>
      <c r="H57" s="58"/>
      <c r="I57" s="86"/>
      <c r="J57" s="104">
        <f>SUM(J5:J41)</f>
        <v>2720</v>
      </c>
      <c r="K57" s="105"/>
    </row>
    <row r="58" spans="1:15" ht="15.75">
      <c r="A58" s="4"/>
      <c r="B58" s="66"/>
      <c r="C58" s="26"/>
      <c r="D58" s="25"/>
      <c r="E58" s="27"/>
      <c r="F58" s="113" t="s">
        <v>18</v>
      </c>
      <c r="G58" s="12">
        <v>40</v>
      </c>
      <c r="H58" s="106" t="s">
        <v>46</v>
      </c>
      <c r="I58" s="86"/>
      <c r="J58" s="107">
        <f>G58*A52</f>
        <v>1960</v>
      </c>
      <c r="K58" s="108"/>
    </row>
    <row r="59" spans="1:15" ht="18.75">
      <c r="A59" s="4"/>
      <c r="B59" s="66"/>
      <c r="C59" s="26"/>
      <c r="D59" s="25"/>
      <c r="E59" s="27"/>
      <c r="F59" s="113" t="s">
        <v>21</v>
      </c>
      <c r="G59" s="12">
        <v>1.8</v>
      </c>
      <c r="H59" s="106" t="s">
        <v>45</v>
      </c>
      <c r="I59" s="86"/>
      <c r="J59" s="109">
        <f>3500/100*5.5*G59</f>
        <v>346.5</v>
      </c>
      <c r="K59" s="110"/>
    </row>
    <row r="60" spans="1:15" ht="15.75">
      <c r="A60" s="4"/>
      <c r="B60" s="66"/>
      <c r="C60" s="26"/>
      <c r="D60" s="25"/>
      <c r="E60" s="27"/>
      <c r="F60" s="6"/>
      <c r="I60" s="70" t="s">
        <v>20</v>
      </c>
      <c r="J60" s="70" t="e">
        <f>#REF!+#REF!+K59</f>
        <v>#REF!</v>
      </c>
      <c r="K60" s="52"/>
    </row>
    <row r="61" spans="1:15" ht="21">
      <c r="A61" s="4"/>
      <c r="B61" s="66"/>
      <c r="C61" s="26"/>
      <c r="D61" s="25"/>
      <c r="E61" s="27"/>
      <c r="F61" s="6"/>
      <c r="I61" s="92" t="s">
        <v>16</v>
      </c>
      <c r="J61" s="93">
        <f>J56+J57</f>
        <v>5120</v>
      </c>
      <c r="K61" s="94"/>
    </row>
    <row r="62" spans="1:15" ht="21">
      <c r="A62" s="4"/>
      <c r="B62" s="66"/>
      <c r="C62" s="26"/>
      <c r="D62" s="25"/>
      <c r="E62" s="27"/>
      <c r="F62" s="6"/>
      <c r="I62" s="95" t="s">
        <v>17</v>
      </c>
      <c r="J62" s="96">
        <f>J58+J59</f>
        <v>2306.5</v>
      </c>
      <c r="K62" s="97"/>
    </row>
    <row r="63" spans="1:15" ht="18.75">
      <c r="A63" s="37"/>
      <c r="B63" s="66"/>
      <c r="C63" s="26"/>
      <c r="D63" s="25"/>
      <c r="E63" s="27"/>
      <c r="I63" s="98" t="s">
        <v>19</v>
      </c>
      <c r="J63" s="100">
        <f>J61+J62</f>
        <v>7426.5</v>
      </c>
      <c r="K63" s="99">
        <v>6200</v>
      </c>
      <c r="L63" s="38"/>
    </row>
    <row r="64" spans="1:15">
      <c r="A64" s="37"/>
      <c r="B64" s="66"/>
      <c r="C64" s="26"/>
      <c r="D64" s="25"/>
      <c r="E64" s="27"/>
      <c r="F64" s="115"/>
      <c r="G64" s="28"/>
      <c r="H64" s="26"/>
      <c r="I64" s="34"/>
      <c r="J64" s="39"/>
      <c r="K64" s="38"/>
      <c r="L64" s="38"/>
    </row>
    <row r="65" spans="1:12">
      <c r="A65" s="37"/>
      <c r="B65" s="66"/>
      <c r="C65" s="26"/>
      <c r="D65" s="25"/>
      <c r="E65" s="27"/>
      <c r="F65" s="115"/>
      <c r="G65" s="28"/>
      <c r="H65" s="26"/>
      <c r="I65" s="34"/>
      <c r="J65" s="26"/>
      <c r="K65" s="38"/>
      <c r="L65" s="38"/>
    </row>
    <row r="66" spans="1:12">
      <c r="A66" s="37"/>
      <c r="B66" s="66"/>
      <c r="C66" s="26"/>
      <c r="D66" s="25"/>
      <c r="E66" s="27"/>
      <c r="F66" s="115"/>
      <c r="G66" s="28"/>
      <c r="H66" s="26"/>
      <c r="I66" s="34"/>
      <c r="J66" s="40"/>
      <c r="K66" s="38"/>
      <c r="L66" s="38"/>
    </row>
    <row r="67" spans="1:12">
      <c r="A67" s="37"/>
      <c r="B67" s="66"/>
      <c r="C67" s="26"/>
      <c r="D67" s="25"/>
      <c r="E67" s="27"/>
      <c r="F67" s="115"/>
      <c r="G67" s="28"/>
      <c r="H67" s="26"/>
      <c r="I67" s="35"/>
      <c r="J67" s="41"/>
      <c r="K67" s="38"/>
      <c r="L67" s="38"/>
    </row>
    <row r="68" spans="1:12" ht="18.75">
      <c r="A68" s="37"/>
      <c r="B68" s="67"/>
      <c r="C68" s="26"/>
      <c r="D68" s="25"/>
      <c r="E68" s="27"/>
      <c r="F68" s="115"/>
      <c r="G68" s="28"/>
      <c r="H68" s="26"/>
      <c r="I68" s="35"/>
      <c r="J68" s="41"/>
      <c r="K68" s="38"/>
      <c r="L68" s="38"/>
    </row>
    <row r="69" spans="1:12">
      <c r="A69" s="37"/>
      <c r="B69" s="66"/>
      <c r="C69" s="26"/>
      <c r="D69" s="25"/>
      <c r="E69" s="27"/>
      <c r="F69" s="115"/>
      <c r="G69" s="28"/>
      <c r="H69" s="26"/>
      <c r="I69" s="35"/>
      <c r="J69" s="41"/>
      <c r="K69" s="38"/>
      <c r="L69" s="38"/>
    </row>
    <row r="70" spans="1:12" ht="18.75">
      <c r="A70" s="21"/>
      <c r="B70" s="406"/>
      <c r="C70" s="42"/>
      <c r="D70" s="42"/>
      <c r="E70" s="405"/>
      <c r="F70" s="43"/>
      <c r="G70" s="44"/>
      <c r="H70" s="45"/>
      <c r="I70" s="34"/>
      <c r="J70" s="39"/>
      <c r="K70" s="38"/>
      <c r="L70" s="38"/>
    </row>
    <row r="71" spans="1:12" s="3" customFormat="1" ht="15.75">
      <c r="A71" s="21"/>
      <c r="B71" s="406"/>
      <c r="C71" s="409"/>
      <c r="D71" s="409"/>
      <c r="E71" s="405"/>
      <c r="F71" s="407"/>
      <c r="G71" s="24"/>
      <c r="H71" s="46"/>
      <c r="I71" s="34"/>
      <c r="J71" s="39"/>
      <c r="K71" s="38"/>
      <c r="L71" s="38"/>
    </row>
    <row r="72" spans="1:12" s="3" customFormat="1" ht="18.75">
      <c r="A72" s="21"/>
      <c r="B72" s="406"/>
      <c r="C72" s="409"/>
      <c r="D72" s="409"/>
      <c r="E72" s="405"/>
      <c r="F72" s="407"/>
      <c r="G72" s="44"/>
      <c r="H72" s="45"/>
      <c r="I72" s="34"/>
      <c r="J72" s="26"/>
      <c r="K72" s="38"/>
      <c r="L72" s="38"/>
    </row>
    <row r="73" spans="1:12">
      <c r="A73" s="21"/>
      <c r="B73" s="68"/>
      <c r="C73" s="26"/>
      <c r="D73" s="25"/>
      <c r="E73" s="47"/>
      <c r="F73" s="115"/>
      <c r="G73" s="28"/>
      <c r="H73" s="46"/>
      <c r="I73" s="34"/>
      <c r="J73" s="39"/>
      <c r="K73" s="38"/>
      <c r="L73" s="38"/>
    </row>
    <row r="74" spans="1:12">
      <c r="A74" s="21"/>
      <c r="B74" s="69"/>
      <c r="C74" s="26"/>
      <c r="D74" s="25"/>
      <c r="E74" s="48"/>
      <c r="F74" s="115"/>
      <c r="G74" s="28"/>
      <c r="H74" s="49"/>
      <c r="I74" s="34"/>
      <c r="J74" s="26"/>
      <c r="K74" s="38"/>
      <c r="L74" s="38"/>
    </row>
    <row r="75" spans="1:12" ht="15.75">
      <c r="A75" s="21"/>
      <c r="B75" s="69"/>
      <c r="C75" s="26"/>
      <c r="D75" s="25"/>
      <c r="E75" s="48"/>
      <c r="F75" s="115"/>
      <c r="G75" s="28"/>
      <c r="H75" s="49"/>
      <c r="I75" s="34"/>
      <c r="J75" s="50"/>
      <c r="K75" s="38"/>
      <c r="L75" s="38"/>
    </row>
    <row r="76" spans="1:12" ht="21">
      <c r="A76" s="408"/>
      <c r="B76" s="406"/>
      <c r="C76" s="25"/>
      <c r="D76" s="25"/>
      <c r="E76" s="405"/>
      <c r="F76" s="25"/>
      <c r="G76" s="51"/>
      <c r="H76" s="49"/>
      <c r="I76" s="34"/>
      <c r="J76" s="29"/>
      <c r="K76" s="38"/>
      <c r="L76" s="38"/>
    </row>
    <row r="77" spans="1:12" ht="18.75">
      <c r="A77" s="408"/>
      <c r="B77" s="406"/>
      <c r="C77" s="42"/>
      <c r="D77" s="42"/>
      <c r="E77" s="405"/>
      <c r="F77" s="43"/>
      <c r="G77" s="24"/>
      <c r="H77" s="45"/>
      <c r="I77" s="34"/>
      <c r="J77" s="39"/>
      <c r="K77" s="30"/>
      <c r="L77" s="38"/>
    </row>
    <row r="78" spans="1:12">
      <c r="A78" s="37"/>
      <c r="B78" s="66"/>
      <c r="C78" s="26"/>
      <c r="D78" s="25"/>
      <c r="E78" s="27"/>
      <c r="F78" s="115"/>
      <c r="G78" s="28"/>
      <c r="H78" s="26"/>
      <c r="I78" s="34"/>
      <c r="J78" s="26"/>
      <c r="K78" s="38"/>
      <c r="L78" s="38"/>
    </row>
    <row r="79" spans="1:12">
      <c r="A79" s="37"/>
      <c r="B79" s="66"/>
      <c r="C79" s="26"/>
      <c r="D79" s="25"/>
      <c r="E79" s="27"/>
      <c r="F79" s="115"/>
      <c r="G79" s="28"/>
      <c r="H79" s="26"/>
      <c r="I79" s="34"/>
      <c r="J79" s="39"/>
      <c r="K79" s="38"/>
      <c r="L79" s="38"/>
    </row>
    <row r="80" spans="1:12" ht="15.75">
      <c r="A80" s="37"/>
      <c r="B80" s="66"/>
      <c r="C80" s="26"/>
      <c r="D80" s="87"/>
      <c r="E80" s="27"/>
      <c r="F80" s="115"/>
      <c r="G80" s="36"/>
      <c r="H80" s="26"/>
      <c r="I80" s="34"/>
      <c r="J80" s="39"/>
      <c r="K80" s="38"/>
      <c r="L80" s="38"/>
    </row>
    <row r="81" spans="1:12">
      <c r="A81" s="37"/>
      <c r="B81" s="66"/>
      <c r="C81" s="26"/>
      <c r="D81" s="25"/>
      <c r="E81" s="27"/>
      <c r="F81" s="115"/>
      <c r="G81" s="28"/>
      <c r="H81" s="26"/>
      <c r="I81" s="34"/>
      <c r="J81" s="39"/>
      <c r="K81" s="38"/>
      <c r="L81" s="38"/>
    </row>
    <row r="82" spans="1:12">
      <c r="A82" s="37"/>
      <c r="B82" s="66"/>
      <c r="C82" s="26"/>
      <c r="D82" s="25"/>
      <c r="E82" s="27"/>
      <c r="F82" s="115"/>
      <c r="G82" s="28"/>
      <c r="H82" s="26"/>
      <c r="I82" s="34"/>
      <c r="J82" s="39"/>
      <c r="K82" s="38"/>
      <c r="L82" s="38"/>
    </row>
    <row r="83" spans="1:12">
      <c r="A83" s="37"/>
      <c r="B83" s="66"/>
      <c r="C83" s="26"/>
      <c r="D83" s="25"/>
      <c r="E83" s="27"/>
      <c r="F83" s="115"/>
      <c r="G83" s="28"/>
      <c r="H83" s="26"/>
      <c r="I83" s="34"/>
      <c r="J83" s="39"/>
      <c r="K83" s="38"/>
      <c r="L83" s="38"/>
    </row>
    <row r="84" spans="1:12">
      <c r="J84" s="18"/>
    </row>
    <row r="85" spans="1:12">
      <c r="J85" s="18"/>
    </row>
    <row r="86" spans="1:12">
      <c r="J86" s="18"/>
    </row>
    <row r="87" spans="1:12">
      <c r="J87" s="18"/>
    </row>
    <row r="88" spans="1:12">
      <c r="J88" s="18"/>
    </row>
    <row r="89" spans="1:12">
      <c r="J89" s="18"/>
    </row>
    <row r="90" spans="1:12">
      <c r="J90" s="18"/>
    </row>
  </sheetData>
  <mergeCells count="14">
    <mergeCell ref="F1:H1"/>
    <mergeCell ref="E76:E77"/>
    <mergeCell ref="B76:B77"/>
    <mergeCell ref="F71:F72"/>
    <mergeCell ref="A76:A77"/>
    <mergeCell ref="B70:B72"/>
    <mergeCell ref="C71:C72"/>
    <mergeCell ref="D71:D72"/>
    <mergeCell ref="E70:E72"/>
    <mergeCell ref="C6:C18"/>
    <mergeCell ref="C40:C43"/>
    <mergeCell ref="C45:C52"/>
    <mergeCell ref="C24:C25"/>
    <mergeCell ref="C29:C31"/>
  </mergeCells>
  <pageMargins left="0.70866141732283472" right="0.70866141732283472" top="0.78740157480314965" bottom="0.78740157480314965" header="0.31496062992125984" footer="0.31496062992125984"/>
  <pageSetup paperSize="9" scale="54" orientation="landscape" horizontalDpi="12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57217-3041-4BA7-8061-B3F47B3F461A}">
  <sheetPr>
    <tabColor rgb="FFFFFF00"/>
    <pageSetUpPr fitToPage="1"/>
  </sheetPr>
  <dimension ref="A1:O92"/>
  <sheetViews>
    <sheetView showGridLines="0" topLeftCell="A7" zoomScale="76" zoomScaleNormal="76" zoomScaleSheetLayoutView="100" workbookViewId="0">
      <selection activeCell="L45" sqref="L45"/>
    </sheetView>
  </sheetViews>
  <sheetFormatPr baseColWidth="10" defaultRowHeight="15"/>
  <cols>
    <col min="1" max="1" width="6.5703125" style="5" customWidth="1"/>
    <col min="2" max="2" width="15.7109375" style="60" customWidth="1"/>
    <col min="3" max="3" width="23.85546875" style="17" customWidth="1"/>
    <col min="4" max="4" width="25" style="6" customWidth="1"/>
    <col min="5" max="5" width="15.42578125" style="14" customWidth="1"/>
    <col min="6" max="6" width="17.7109375" style="16" customWidth="1"/>
    <col min="7" max="7" width="9.42578125" style="1" customWidth="1"/>
    <col min="8" max="8" width="83.42578125" style="17" customWidth="1"/>
    <col min="9" max="9" width="17.42578125" style="19" customWidth="1"/>
    <col min="10" max="10" width="10.42578125" style="17" customWidth="1"/>
    <col min="11" max="11" width="22.5703125" customWidth="1"/>
    <col min="12" max="12" width="22.7109375" customWidth="1"/>
    <col min="16" max="16" width="15.5703125" bestFit="1" customWidth="1"/>
  </cols>
  <sheetData>
    <row r="1" spans="1:13" ht="25.5" customHeight="1">
      <c r="F1" s="404" t="s">
        <v>102</v>
      </c>
      <c r="G1" s="404"/>
      <c r="H1" s="404"/>
      <c r="I1" s="421">
        <f ca="1">TODAY()</f>
        <v>44248</v>
      </c>
      <c r="J1" s="421"/>
      <c r="K1" s="38"/>
      <c r="L1" s="38"/>
    </row>
    <row r="2" spans="1:13" ht="0.75" customHeight="1" thickBot="1">
      <c r="K2" s="38"/>
      <c r="L2" s="38"/>
    </row>
    <row r="3" spans="1:13" ht="22.5" customHeight="1" thickBot="1">
      <c r="B3" s="184"/>
      <c r="C3" s="281" t="s">
        <v>2</v>
      </c>
      <c r="D3" s="282" t="s">
        <v>3</v>
      </c>
      <c r="E3" s="283" t="s">
        <v>4</v>
      </c>
      <c r="F3" s="284" t="s">
        <v>5</v>
      </c>
      <c r="G3" s="284" t="s">
        <v>6</v>
      </c>
      <c r="H3" s="285" t="s">
        <v>7</v>
      </c>
      <c r="I3" s="284" t="s">
        <v>8</v>
      </c>
      <c r="J3" s="286" t="s">
        <v>105</v>
      </c>
      <c r="K3" s="38"/>
      <c r="L3" s="38"/>
    </row>
    <row r="4" spans="1:13" ht="19.5" thickBot="1">
      <c r="A4" s="205">
        <v>1</v>
      </c>
      <c r="B4" s="181" t="s">
        <v>14</v>
      </c>
      <c r="C4" s="244" t="s">
        <v>23</v>
      </c>
      <c r="D4" s="274" t="s">
        <v>35</v>
      </c>
      <c r="E4" s="275">
        <v>44071</v>
      </c>
      <c r="F4" s="276">
        <v>0.91666666666666663</v>
      </c>
      <c r="G4" s="277" t="s">
        <v>0</v>
      </c>
      <c r="H4" s="278" t="s">
        <v>111</v>
      </c>
      <c r="I4" s="279"/>
      <c r="J4" s="280">
        <v>0</v>
      </c>
      <c r="K4" s="38"/>
      <c r="L4" s="38"/>
      <c r="M4" s="3"/>
    </row>
    <row r="5" spans="1:13" ht="18.75">
      <c r="A5" s="422">
        <f>A4+1</f>
        <v>2</v>
      </c>
      <c r="B5" s="431" t="s">
        <v>15</v>
      </c>
      <c r="C5" s="427" t="s">
        <v>34</v>
      </c>
      <c r="D5" s="423" t="s">
        <v>22</v>
      </c>
      <c r="E5" s="425">
        <f>E4+1</f>
        <v>44072</v>
      </c>
      <c r="F5" s="429">
        <v>0.5</v>
      </c>
      <c r="G5" s="214"/>
      <c r="H5" s="307" t="s">
        <v>136</v>
      </c>
      <c r="I5" s="215"/>
      <c r="J5" s="230">
        <v>572</v>
      </c>
      <c r="K5" s="228"/>
      <c r="L5" s="229"/>
      <c r="M5" s="3"/>
    </row>
    <row r="6" spans="1:13" ht="19.5" customHeight="1" thickBot="1">
      <c r="A6" s="422"/>
      <c r="B6" s="432"/>
      <c r="C6" s="428"/>
      <c r="D6" s="424"/>
      <c r="E6" s="426"/>
      <c r="F6" s="430"/>
      <c r="G6" s="222"/>
      <c r="H6" s="287" t="s">
        <v>112</v>
      </c>
      <c r="I6" s="299" t="s">
        <v>141</v>
      </c>
      <c r="J6" s="230">
        <v>1467</v>
      </c>
      <c r="K6" s="3"/>
      <c r="L6" s="38"/>
      <c r="M6" s="3"/>
    </row>
    <row r="7" spans="1:13" ht="15.75">
      <c r="A7" s="205">
        <f>A5+1</f>
        <v>3</v>
      </c>
      <c r="B7" s="216" t="s">
        <v>9</v>
      </c>
      <c r="C7" s="420" t="s">
        <v>1</v>
      </c>
      <c r="D7" s="251"/>
      <c r="E7" s="192">
        <f>E5+1</f>
        <v>44073</v>
      </c>
      <c r="F7" s="146"/>
      <c r="G7" s="185"/>
      <c r="H7" s="247"/>
      <c r="I7" s="180"/>
      <c r="J7" s="231"/>
      <c r="K7" s="38"/>
      <c r="L7" s="38"/>
      <c r="M7" s="3"/>
    </row>
    <row r="8" spans="1:13" ht="15.75">
      <c r="A8" s="205">
        <f t="shared" ref="A8:A47" si="0">A7+1</f>
        <v>4</v>
      </c>
      <c r="B8" s="217" t="s">
        <v>10</v>
      </c>
      <c r="C8" s="418"/>
      <c r="D8" s="252"/>
      <c r="E8" s="193">
        <f t="shared" ref="E8:E47" si="1">E7+1</f>
        <v>44074</v>
      </c>
      <c r="F8" s="187"/>
      <c r="G8" s="186"/>
      <c r="H8" s="247"/>
      <c r="I8" s="180"/>
      <c r="J8" s="231"/>
      <c r="K8" s="38"/>
      <c r="L8" s="38"/>
    </row>
    <row r="9" spans="1:13" ht="15.75">
      <c r="A9" s="205">
        <f t="shared" si="0"/>
        <v>5</v>
      </c>
      <c r="B9" s="217" t="s">
        <v>11</v>
      </c>
      <c r="C9" s="418"/>
      <c r="D9" s="252"/>
      <c r="E9" s="193">
        <f t="shared" si="1"/>
        <v>44075</v>
      </c>
      <c r="F9" s="73"/>
      <c r="G9" s="90"/>
      <c r="H9" s="247"/>
      <c r="I9" s="180"/>
      <c r="J9" s="231"/>
      <c r="L9" s="38"/>
    </row>
    <row r="10" spans="1:13" ht="15.75">
      <c r="A10" s="205">
        <f t="shared" si="0"/>
        <v>6</v>
      </c>
      <c r="B10" s="218" t="s">
        <v>12</v>
      </c>
      <c r="C10" s="418"/>
      <c r="D10" s="252"/>
      <c r="E10" s="194">
        <f t="shared" si="1"/>
        <v>44076</v>
      </c>
      <c r="F10" s="187"/>
      <c r="G10" s="186"/>
      <c r="H10" s="247"/>
      <c r="I10" s="180"/>
      <c r="J10" s="231"/>
      <c r="K10" s="38"/>
      <c r="L10" s="38"/>
    </row>
    <row r="11" spans="1:13" ht="15.75">
      <c r="A11" s="205">
        <f t="shared" si="0"/>
        <v>7</v>
      </c>
      <c r="B11" s="217" t="s">
        <v>13</v>
      </c>
      <c r="C11" s="418"/>
      <c r="D11" s="253"/>
      <c r="E11" s="194">
        <f t="shared" si="1"/>
        <v>44077</v>
      </c>
      <c r="F11" s="73"/>
      <c r="G11" s="90"/>
      <c r="H11" s="247" t="s">
        <v>0</v>
      </c>
      <c r="I11" s="180"/>
      <c r="J11" s="231"/>
      <c r="K11" s="38"/>
      <c r="L11" s="38"/>
    </row>
    <row r="12" spans="1:13" ht="15.75">
      <c r="A12" s="205">
        <f t="shared" si="0"/>
        <v>8</v>
      </c>
      <c r="B12" s="217" t="s">
        <v>14</v>
      </c>
      <c r="C12" s="418"/>
      <c r="D12" s="253"/>
      <c r="E12" s="194">
        <f t="shared" si="1"/>
        <v>44078</v>
      </c>
      <c r="F12" s="187"/>
      <c r="G12" s="186"/>
      <c r="H12" s="247"/>
      <c r="I12" s="180"/>
      <c r="J12" s="231"/>
      <c r="K12" s="38"/>
      <c r="L12" s="38"/>
    </row>
    <row r="13" spans="1:13" ht="15.75">
      <c r="A13" s="205">
        <f t="shared" si="0"/>
        <v>9</v>
      </c>
      <c r="B13" s="217" t="s">
        <v>15</v>
      </c>
      <c r="C13" s="418"/>
      <c r="D13" s="253"/>
      <c r="E13" s="194">
        <f t="shared" si="1"/>
        <v>44079</v>
      </c>
      <c r="F13" s="73"/>
      <c r="G13" s="90"/>
      <c r="H13" s="247"/>
      <c r="I13" s="180"/>
      <c r="J13" s="231"/>
      <c r="K13" s="38"/>
      <c r="L13" s="38"/>
    </row>
    <row r="14" spans="1:13" ht="15.75">
      <c r="A14" s="205">
        <f t="shared" si="0"/>
        <v>10</v>
      </c>
      <c r="B14" s="216" t="s">
        <v>9</v>
      </c>
      <c r="C14" s="418"/>
      <c r="D14" s="253"/>
      <c r="E14" s="194">
        <f t="shared" si="1"/>
        <v>44080</v>
      </c>
      <c r="F14" s="187"/>
      <c r="G14" s="186"/>
      <c r="H14" s="247"/>
      <c r="I14" s="180"/>
      <c r="J14" s="231"/>
      <c r="K14" s="38"/>
      <c r="L14" s="38"/>
    </row>
    <row r="15" spans="1:13" ht="15.75">
      <c r="A15" s="205">
        <f t="shared" si="0"/>
        <v>11</v>
      </c>
      <c r="B15" s="217" t="s">
        <v>10</v>
      </c>
      <c r="C15" s="418"/>
      <c r="D15" s="254"/>
      <c r="E15" s="194">
        <f t="shared" si="1"/>
        <v>44081</v>
      </c>
      <c r="F15" s="73"/>
      <c r="G15" s="90"/>
      <c r="H15" s="247"/>
      <c r="I15" s="180"/>
      <c r="J15" s="231"/>
      <c r="K15" s="38"/>
      <c r="L15" s="38"/>
    </row>
    <row r="16" spans="1:13" ht="15.75">
      <c r="A16" s="205">
        <f t="shared" si="0"/>
        <v>12</v>
      </c>
      <c r="B16" s="217" t="s">
        <v>11</v>
      </c>
      <c r="C16" s="418"/>
      <c r="D16" s="254"/>
      <c r="E16" s="194">
        <f t="shared" si="1"/>
        <v>44082</v>
      </c>
      <c r="F16" s="187"/>
      <c r="G16" s="186"/>
      <c r="H16" s="247"/>
      <c r="I16" s="180"/>
      <c r="J16" s="231"/>
      <c r="K16" s="38"/>
      <c r="L16" s="38"/>
    </row>
    <row r="17" spans="1:12" ht="18.75">
      <c r="A17" s="205">
        <f t="shared" si="0"/>
        <v>13</v>
      </c>
      <c r="B17" s="217" t="s">
        <v>12</v>
      </c>
      <c r="C17" s="418"/>
      <c r="D17" s="255"/>
      <c r="E17" s="194">
        <f t="shared" si="1"/>
        <v>44083</v>
      </c>
      <c r="F17" s="73"/>
      <c r="G17" s="90"/>
      <c r="H17" s="247"/>
      <c r="I17" s="180"/>
      <c r="J17" s="231"/>
      <c r="K17" s="38"/>
      <c r="L17" s="38"/>
    </row>
    <row r="18" spans="1:12" ht="15.75">
      <c r="A18" s="205">
        <f t="shared" si="0"/>
        <v>14</v>
      </c>
      <c r="B18" s="217" t="s">
        <v>13</v>
      </c>
      <c r="C18" s="418"/>
      <c r="D18" s="254"/>
      <c r="E18" s="194">
        <f t="shared" si="1"/>
        <v>44084</v>
      </c>
      <c r="F18" s="187"/>
      <c r="G18" s="186"/>
      <c r="H18" s="247"/>
      <c r="I18" s="180"/>
      <c r="J18" s="231"/>
      <c r="K18" s="38"/>
      <c r="L18" s="38"/>
    </row>
    <row r="19" spans="1:12" ht="19.5" customHeight="1">
      <c r="A19" s="205">
        <f t="shared" si="0"/>
        <v>15</v>
      </c>
      <c r="B19" s="217" t="s">
        <v>14</v>
      </c>
      <c r="C19" s="418"/>
      <c r="D19" s="254"/>
      <c r="E19" s="195">
        <f t="shared" si="1"/>
        <v>44085</v>
      </c>
      <c r="F19" s="73"/>
      <c r="G19" s="90"/>
      <c r="H19" s="247"/>
      <c r="I19" s="180"/>
      <c r="J19" s="231"/>
      <c r="K19" s="38"/>
      <c r="L19" s="38"/>
    </row>
    <row r="20" spans="1:12" s="240" customFormat="1" ht="20.25" customHeight="1">
      <c r="A20" s="226">
        <f t="shared" si="0"/>
        <v>16</v>
      </c>
      <c r="B20" s="218" t="s">
        <v>15</v>
      </c>
      <c r="C20" s="418"/>
      <c r="D20" s="254"/>
      <c r="E20" s="195">
        <f>E19+1</f>
        <v>44086</v>
      </c>
      <c r="F20" s="236"/>
      <c r="G20" s="237"/>
      <c r="H20" s="247"/>
      <c r="I20" s="180"/>
      <c r="J20" s="231"/>
      <c r="K20" s="238"/>
      <c r="L20" s="239"/>
    </row>
    <row r="21" spans="1:12" ht="18.75" customHeight="1">
      <c r="A21" s="225">
        <f t="shared" si="0"/>
        <v>17</v>
      </c>
      <c r="B21" s="216" t="s">
        <v>9</v>
      </c>
      <c r="C21" s="418"/>
      <c r="D21" s="254"/>
      <c r="E21" s="221">
        <f>E20+1</f>
        <v>44087</v>
      </c>
      <c r="F21" s="188"/>
      <c r="G21" s="90"/>
      <c r="H21" s="247"/>
      <c r="I21" s="180"/>
      <c r="J21" s="231"/>
      <c r="K21" s="38"/>
      <c r="L21" s="38"/>
    </row>
    <row r="22" spans="1:12" ht="18.75" customHeight="1">
      <c r="A22" s="225">
        <f t="shared" si="0"/>
        <v>18</v>
      </c>
      <c r="B22" s="217" t="s">
        <v>10</v>
      </c>
      <c r="C22" s="418"/>
      <c r="D22" s="254"/>
      <c r="E22" s="195">
        <f t="shared" si="1"/>
        <v>44088</v>
      </c>
      <c r="F22" s="163"/>
      <c r="G22" s="90"/>
      <c r="H22" s="247"/>
      <c r="I22" s="180"/>
      <c r="J22" s="231"/>
      <c r="K22" s="38"/>
      <c r="L22" s="38"/>
    </row>
    <row r="23" spans="1:12" ht="18.75" customHeight="1" thickBot="1">
      <c r="A23" s="225">
        <f t="shared" si="0"/>
        <v>19</v>
      </c>
      <c r="B23" s="217" t="s">
        <v>11</v>
      </c>
      <c r="C23" s="418"/>
      <c r="D23" s="266"/>
      <c r="E23" s="195">
        <f t="shared" si="1"/>
        <v>44089</v>
      </c>
      <c r="F23" s="163"/>
      <c r="G23" s="90"/>
      <c r="H23" s="300"/>
      <c r="I23" s="180"/>
      <c r="J23" s="231"/>
      <c r="K23" s="38"/>
      <c r="L23" s="38"/>
    </row>
    <row r="24" spans="1:12" ht="18.75" customHeight="1" thickBot="1">
      <c r="A24" s="225">
        <f t="shared" si="0"/>
        <v>20</v>
      </c>
      <c r="B24" s="217" t="s">
        <v>12</v>
      </c>
      <c r="C24" s="265" t="s">
        <v>123</v>
      </c>
      <c r="D24" s="267" t="s">
        <v>129</v>
      </c>
      <c r="E24" s="195">
        <f t="shared" si="1"/>
        <v>44090</v>
      </c>
      <c r="F24" s="163" t="s">
        <v>118</v>
      </c>
      <c r="G24" s="90">
        <v>488</v>
      </c>
      <c r="H24" s="301" t="s">
        <v>138</v>
      </c>
      <c r="I24" s="299" t="s">
        <v>137</v>
      </c>
      <c r="J24" s="230">
        <v>94</v>
      </c>
      <c r="K24" s="38"/>
      <c r="L24" s="38"/>
    </row>
    <row r="25" spans="1:12" ht="18.75" customHeight="1" thickBot="1">
      <c r="A25" s="225">
        <f t="shared" si="0"/>
        <v>21</v>
      </c>
      <c r="B25" s="217" t="s">
        <v>13</v>
      </c>
      <c r="C25" s="265" t="s">
        <v>117</v>
      </c>
      <c r="D25" s="265" t="s">
        <v>130</v>
      </c>
      <c r="E25" s="245">
        <f t="shared" si="1"/>
        <v>44091</v>
      </c>
      <c r="F25" s="163" t="s">
        <v>66</v>
      </c>
      <c r="G25" s="90">
        <v>259</v>
      </c>
      <c r="H25" s="301" t="s">
        <v>125</v>
      </c>
      <c r="I25" s="305" t="s">
        <v>126</v>
      </c>
      <c r="J25" s="230">
        <v>281</v>
      </c>
      <c r="K25" s="38"/>
      <c r="L25" s="38"/>
    </row>
    <row r="26" spans="1:12" ht="18.75" customHeight="1">
      <c r="A26" s="225">
        <f t="shared" si="0"/>
        <v>22</v>
      </c>
      <c r="B26" s="217" t="s">
        <v>14</v>
      </c>
      <c r="C26" s="419" t="s">
        <v>115</v>
      </c>
      <c r="D26" s="268"/>
      <c r="E26" s="245">
        <f t="shared" si="1"/>
        <v>44092</v>
      </c>
      <c r="F26" s="163"/>
      <c r="G26" s="90"/>
      <c r="H26" s="302"/>
      <c r="I26" s="298" t="s">
        <v>126</v>
      </c>
      <c r="J26" s="231"/>
      <c r="K26" s="38"/>
      <c r="L26" s="38"/>
    </row>
    <row r="27" spans="1:12" ht="18.75" customHeight="1">
      <c r="A27" s="241">
        <f t="shared" si="0"/>
        <v>23</v>
      </c>
      <c r="B27" s="250" t="s">
        <v>15</v>
      </c>
      <c r="C27" s="419"/>
      <c r="D27" s="254"/>
      <c r="E27" s="245">
        <f t="shared" si="1"/>
        <v>44093</v>
      </c>
      <c r="F27" s="242"/>
      <c r="G27" s="90"/>
      <c r="H27" s="249"/>
      <c r="I27" s="180"/>
      <c r="J27" s="231"/>
      <c r="K27" s="38"/>
      <c r="L27" s="38"/>
    </row>
    <row r="28" spans="1:12" ht="21.75" customHeight="1" thickBot="1">
      <c r="A28" s="241">
        <f t="shared" si="0"/>
        <v>24</v>
      </c>
      <c r="B28" s="216" t="s">
        <v>9</v>
      </c>
      <c r="C28" s="419"/>
      <c r="D28" s="262"/>
      <c r="E28" s="246">
        <f>E27+1</f>
        <v>44094</v>
      </c>
      <c r="F28" s="164"/>
      <c r="G28" s="222"/>
      <c r="H28" s="249"/>
      <c r="I28" s="180"/>
      <c r="J28" s="231"/>
      <c r="K28" s="38"/>
      <c r="L28" s="38"/>
    </row>
    <row r="29" spans="1:12" ht="18.75" customHeight="1" thickBot="1">
      <c r="A29" s="241">
        <f t="shared" si="0"/>
        <v>25</v>
      </c>
      <c r="B29" s="217" t="s">
        <v>10</v>
      </c>
      <c r="C29" s="264" t="s">
        <v>120</v>
      </c>
      <c r="D29" s="265" t="s">
        <v>132</v>
      </c>
      <c r="E29" s="245">
        <f t="shared" si="1"/>
        <v>44095</v>
      </c>
      <c r="F29" s="164" t="s">
        <v>56</v>
      </c>
      <c r="G29" s="223">
        <v>228</v>
      </c>
      <c r="H29" s="272" t="s">
        <v>134</v>
      </c>
      <c r="I29" s="298" t="s">
        <v>127</v>
      </c>
      <c r="J29" s="230">
        <v>202</v>
      </c>
      <c r="K29" s="38"/>
      <c r="L29" s="38"/>
    </row>
    <row r="30" spans="1:12" ht="18.75" customHeight="1" thickBot="1">
      <c r="A30" s="241">
        <f t="shared" si="0"/>
        <v>26</v>
      </c>
      <c r="B30" s="217" t="s">
        <v>11</v>
      </c>
      <c r="C30" s="263" t="s">
        <v>133</v>
      </c>
      <c r="D30" s="269"/>
      <c r="E30" s="195">
        <f t="shared" si="1"/>
        <v>44096</v>
      </c>
      <c r="F30" s="164"/>
      <c r="G30" s="222" t="s">
        <v>0</v>
      </c>
      <c r="H30" s="303"/>
      <c r="I30" s="180"/>
      <c r="J30" s="231"/>
      <c r="K30" s="38"/>
      <c r="L30" s="38"/>
    </row>
    <row r="31" spans="1:12" ht="18.75" customHeight="1" thickBot="1">
      <c r="A31" s="241">
        <f t="shared" si="0"/>
        <v>27</v>
      </c>
      <c r="B31" s="217" t="s">
        <v>12</v>
      </c>
      <c r="C31" s="264" t="s">
        <v>119</v>
      </c>
      <c r="D31" s="265" t="s">
        <v>128</v>
      </c>
      <c r="E31" s="221">
        <f t="shared" si="1"/>
        <v>44097</v>
      </c>
      <c r="F31" s="164" t="s">
        <v>64</v>
      </c>
      <c r="G31" s="223">
        <v>331</v>
      </c>
      <c r="H31" s="304" t="s">
        <v>124</v>
      </c>
      <c r="I31" s="306" t="s">
        <v>139</v>
      </c>
      <c r="J31" s="230">
        <v>85</v>
      </c>
      <c r="K31" s="38"/>
      <c r="L31" s="38"/>
    </row>
    <row r="32" spans="1:12" ht="18.75" customHeight="1" thickBot="1">
      <c r="A32" s="241">
        <f t="shared" si="0"/>
        <v>28</v>
      </c>
      <c r="B32" s="217" t="s">
        <v>13</v>
      </c>
      <c r="C32" s="264" t="s">
        <v>131</v>
      </c>
      <c r="D32" s="264" t="s">
        <v>31</v>
      </c>
      <c r="E32" s="195">
        <f t="shared" si="1"/>
        <v>44098</v>
      </c>
      <c r="F32" s="164" t="s">
        <v>121</v>
      </c>
      <c r="G32" s="223">
        <v>551</v>
      </c>
      <c r="H32" s="271" t="s">
        <v>122</v>
      </c>
      <c r="I32" s="180"/>
      <c r="J32" s="231"/>
      <c r="K32" s="38"/>
      <c r="L32" s="38"/>
    </row>
    <row r="33" spans="1:12" ht="18.75" customHeight="1">
      <c r="A33" s="241">
        <f t="shared" si="0"/>
        <v>29</v>
      </c>
      <c r="B33" s="217" t="s">
        <v>14</v>
      </c>
      <c r="C33" s="270" t="s">
        <v>116</v>
      </c>
      <c r="D33" s="254"/>
      <c r="E33" s="195">
        <f t="shared" si="1"/>
        <v>44099</v>
      </c>
      <c r="F33" s="164"/>
      <c r="G33" s="223"/>
      <c r="H33" s="271"/>
      <c r="I33" s="180"/>
      <c r="J33" s="231"/>
      <c r="K33" s="38"/>
      <c r="L33" s="38"/>
    </row>
    <row r="34" spans="1:12" ht="21.75" customHeight="1">
      <c r="A34" s="241">
        <f t="shared" si="0"/>
        <v>30</v>
      </c>
      <c r="B34" s="217" t="s">
        <v>15</v>
      </c>
      <c r="C34" s="260"/>
      <c r="D34" s="254"/>
      <c r="E34" s="195">
        <f t="shared" si="1"/>
        <v>44100</v>
      </c>
      <c r="F34" s="164"/>
      <c r="G34" s="223"/>
      <c r="H34" s="271"/>
      <c r="I34" s="180"/>
      <c r="J34" s="231"/>
      <c r="K34" s="38"/>
      <c r="L34" s="38"/>
    </row>
    <row r="35" spans="1:12" ht="19.5" customHeight="1" thickBot="1">
      <c r="A35" s="241">
        <f t="shared" si="0"/>
        <v>31</v>
      </c>
      <c r="B35" s="216" t="s">
        <v>9</v>
      </c>
      <c r="C35" s="260"/>
      <c r="D35" s="254"/>
      <c r="E35" s="195">
        <f t="shared" si="1"/>
        <v>44101</v>
      </c>
      <c r="F35" s="164"/>
      <c r="G35" s="223"/>
      <c r="H35" s="271"/>
      <c r="I35" s="224"/>
      <c r="J35" s="232"/>
      <c r="K35" s="38"/>
      <c r="L35" s="38"/>
    </row>
    <row r="36" spans="1:12" ht="19.5" customHeight="1" thickBot="1">
      <c r="A36" s="241">
        <f t="shared" si="0"/>
        <v>32</v>
      </c>
      <c r="B36" s="217" t="s">
        <v>10</v>
      </c>
      <c r="C36" s="265" t="s">
        <v>31</v>
      </c>
      <c r="D36" s="267" t="s">
        <v>123</v>
      </c>
      <c r="E36" s="195">
        <f t="shared" si="1"/>
        <v>44102</v>
      </c>
      <c r="F36" s="164"/>
      <c r="G36" s="223"/>
      <c r="H36" s="287" t="str">
        <f>H6</f>
        <v>Vondo Apartments  Spreitenbach</v>
      </c>
      <c r="I36" s="306" t="s">
        <v>140</v>
      </c>
      <c r="J36" s="230">
        <v>896.5</v>
      </c>
      <c r="K36" s="38"/>
      <c r="L36" s="38"/>
    </row>
    <row r="37" spans="1:12" ht="19.5" customHeight="1">
      <c r="A37" s="241">
        <f t="shared" si="0"/>
        <v>33</v>
      </c>
      <c r="B37" s="217" t="s">
        <v>11</v>
      </c>
      <c r="C37" s="418" t="s">
        <v>1</v>
      </c>
      <c r="D37" s="256"/>
      <c r="E37" s="195">
        <f t="shared" si="1"/>
        <v>44103</v>
      </c>
      <c r="F37" s="164"/>
      <c r="G37" s="223"/>
      <c r="H37" s="248"/>
      <c r="I37" s="180"/>
      <c r="J37" s="231"/>
      <c r="K37" s="38"/>
      <c r="L37" s="38"/>
    </row>
    <row r="38" spans="1:12" ht="19.5" customHeight="1">
      <c r="A38" s="241">
        <f t="shared" si="0"/>
        <v>34</v>
      </c>
      <c r="B38" s="217" t="s">
        <v>12</v>
      </c>
      <c r="C38" s="418"/>
      <c r="D38" s="256"/>
      <c r="E38" s="195">
        <f t="shared" si="1"/>
        <v>44104</v>
      </c>
      <c r="F38" s="164"/>
      <c r="G38" s="223"/>
      <c r="H38" s="248"/>
      <c r="I38" s="180"/>
      <c r="J38" s="231"/>
      <c r="K38" s="38"/>
      <c r="L38" s="38"/>
    </row>
    <row r="39" spans="1:12" ht="19.5" customHeight="1">
      <c r="A39" s="241">
        <f t="shared" si="0"/>
        <v>35</v>
      </c>
      <c r="B39" s="217" t="s">
        <v>13</v>
      </c>
      <c r="C39" s="418"/>
      <c r="D39" s="256"/>
      <c r="E39" s="195">
        <f t="shared" si="1"/>
        <v>44105</v>
      </c>
      <c r="F39" s="164"/>
      <c r="G39" s="223"/>
      <c r="H39" s="248"/>
      <c r="I39" s="180"/>
      <c r="J39" s="231"/>
      <c r="K39" s="38"/>
      <c r="L39" s="38"/>
    </row>
    <row r="40" spans="1:12" ht="19.5" customHeight="1">
      <c r="A40" s="241">
        <f t="shared" si="0"/>
        <v>36</v>
      </c>
      <c r="B40" s="217" t="s">
        <v>14</v>
      </c>
      <c r="C40" s="418"/>
      <c r="D40" s="256"/>
      <c r="E40" s="195">
        <f t="shared" si="1"/>
        <v>44106</v>
      </c>
      <c r="F40" s="164"/>
      <c r="G40" s="223"/>
      <c r="H40" s="248"/>
      <c r="I40" s="180"/>
      <c r="J40" s="231"/>
      <c r="K40" s="38"/>
      <c r="L40" s="38"/>
    </row>
    <row r="41" spans="1:12" ht="17.25" customHeight="1">
      <c r="A41" s="241">
        <f t="shared" si="0"/>
        <v>37</v>
      </c>
      <c r="B41" s="217" t="s">
        <v>15</v>
      </c>
      <c r="C41" s="418"/>
      <c r="D41" s="256"/>
      <c r="E41" s="193">
        <f t="shared" si="1"/>
        <v>44107</v>
      </c>
      <c r="F41" s="164"/>
      <c r="G41" s="223"/>
      <c r="H41" s="248"/>
      <c r="I41" s="180"/>
      <c r="J41" s="231"/>
      <c r="K41" s="38"/>
      <c r="L41" s="38"/>
    </row>
    <row r="42" spans="1:12" ht="18.75" customHeight="1">
      <c r="A42" s="241">
        <f t="shared" si="0"/>
        <v>38</v>
      </c>
      <c r="B42" s="216" t="s">
        <v>9</v>
      </c>
      <c r="C42" s="418"/>
      <c r="D42" s="256"/>
      <c r="E42" s="193">
        <f t="shared" si="1"/>
        <v>44108</v>
      </c>
      <c r="F42" s="164"/>
      <c r="G42" s="223"/>
      <c r="H42" s="248"/>
      <c r="I42" s="180"/>
      <c r="J42" s="231"/>
      <c r="K42" s="38"/>
      <c r="L42" s="38"/>
    </row>
    <row r="43" spans="1:12" ht="18.75" customHeight="1">
      <c r="A43" s="241">
        <f t="shared" si="0"/>
        <v>39</v>
      </c>
      <c r="B43" s="217" t="s">
        <v>10</v>
      </c>
      <c r="C43" s="418"/>
      <c r="D43" s="256"/>
      <c r="E43" s="193">
        <f t="shared" si="1"/>
        <v>44109</v>
      </c>
      <c r="F43" s="164"/>
      <c r="G43" s="223"/>
      <c r="H43" s="248"/>
      <c r="I43" s="180"/>
      <c r="J43" s="231"/>
      <c r="K43" s="38"/>
      <c r="L43" s="38"/>
    </row>
    <row r="44" spans="1:12" ht="18.75" customHeight="1">
      <c r="A44" s="241">
        <f t="shared" si="0"/>
        <v>40</v>
      </c>
      <c r="B44" s="217" t="s">
        <v>11</v>
      </c>
      <c r="C44" s="418"/>
      <c r="D44" s="256"/>
      <c r="E44" s="193">
        <f t="shared" si="1"/>
        <v>44110</v>
      </c>
      <c r="F44" s="164"/>
      <c r="G44" s="223"/>
      <c r="H44" s="248"/>
      <c r="I44" s="180"/>
      <c r="J44" s="231"/>
      <c r="K44" s="38"/>
      <c r="L44" s="38"/>
    </row>
    <row r="45" spans="1:12" ht="18.75" customHeight="1">
      <c r="A45" s="241">
        <f t="shared" si="0"/>
        <v>41</v>
      </c>
      <c r="B45" s="217" t="s">
        <v>12</v>
      </c>
      <c r="C45" s="418"/>
      <c r="D45" s="257"/>
      <c r="E45" s="193">
        <f t="shared" si="1"/>
        <v>44111</v>
      </c>
      <c r="F45" s="164"/>
      <c r="G45" s="223"/>
      <c r="H45" s="248"/>
      <c r="I45" s="180"/>
      <c r="J45" s="231"/>
      <c r="K45" s="38"/>
      <c r="L45" s="38"/>
    </row>
    <row r="46" spans="1:12" ht="18.75" customHeight="1" thickBot="1">
      <c r="A46" s="241">
        <f t="shared" si="0"/>
        <v>42</v>
      </c>
      <c r="B46" s="217" t="s">
        <v>13</v>
      </c>
      <c r="C46" s="418"/>
      <c r="D46" s="258"/>
      <c r="E46" s="193">
        <f t="shared" si="1"/>
        <v>44112</v>
      </c>
      <c r="F46" s="164"/>
      <c r="G46" s="223"/>
      <c r="H46" s="248"/>
      <c r="I46" s="180"/>
      <c r="J46" s="231"/>
      <c r="K46" s="38"/>
      <c r="L46" s="38"/>
    </row>
    <row r="47" spans="1:12" ht="18.75" customHeight="1" thickBot="1">
      <c r="A47" s="241">
        <f t="shared" si="0"/>
        <v>43</v>
      </c>
      <c r="B47" s="219" t="s">
        <v>14</v>
      </c>
      <c r="C47" s="261" t="s">
        <v>22</v>
      </c>
      <c r="D47" s="259" t="s">
        <v>23</v>
      </c>
      <c r="E47" s="243">
        <f t="shared" si="1"/>
        <v>44113</v>
      </c>
      <c r="F47" s="220" t="s">
        <v>106</v>
      </c>
      <c r="G47" s="273">
        <f>SUM(G24:G33)</f>
        <v>1857</v>
      </c>
      <c r="H47" s="233"/>
      <c r="I47" s="234"/>
      <c r="J47" s="235"/>
      <c r="K47" s="227"/>
      <c r="L47" s="227"/>
    </row>
    <row r="48" spans="1:12" ht="18.75" customHeight="1" thickBot="1">
      <c r="A48" s="207"/>
      <c r="C48" s="42"/>
      <c r="D48" s="42"/>
      <c r="E48" s="190"/>
      <c r="F48" s="115"/>
      <c r="G48" s="28"/>
      <c r="H48" s="26"/>
      <c r="I48" s="34"/>
      <c r="J48" s="26"/>
      <c r="K48" s="38"/>
      <c r="L48" s="3"/>
    </row>
    <row r="49" spans="1:15" ht="18.75" customHeight="1">
      <c r="A49" s="207"/>
      <c r="C49" s="26"/>
      <c r="D49" s="25"/>
      <c r="E49" s="27"/>
      <c r="F49" s="208" t="s">
        <v>104</v>
      </c>
      <c r="G49" s="54" t="s">
        <v>0</v>
      </c>
      <c r="H49" s="196" t="s">
        <v>109</v>
      </c>
      <c r="I49" s="288"/>
      <c r="J49" s="309">
        <f>J5</f>
        <v>572</v>
      </c>
      <c r="K49" s="289"/>
      <c r="L49" s="3"/>
    </row>
    <row r="50" spans="1:15" ht="18.75" customHeight="1">
      <c r="A50" s="207"/>
      <c r="B50" s="66"/>
      <c r="C50" s="26"/>
      <c r="D50" s="25"/>
      <c r="E50" s="27"/>
      <c r="F50" s="209" t="s">
        <v>52</v>
      </c>
      <c r="G50" s="23"/>
      <c r="H50" s="196"/>
      <c r="I50" s="290"/>
      <c r="J50" s="230">
        <f>SUM(J6:J31)</f>
        <v>2129</v>
      </c>
      <c r="K50" s="291"/>
    </row>
    <row r="51" spans="1:15" ht="18.75" customHeight="1">
      <c r="A51" s="207"/>
      <c r="B51" s="66"/>
      <c r="C51" s="26"/>
      <c r="D51" s="204"/>
      <c r="E51" s="27"/>
      <c r="F51" s="210" t="s">
        <v>18</v>
      </c>
      <c r="G51" s="182">
        <v>40</v>
      </c>
      <c r="H51" s="183" t="s">
        <v>113</v>
      </c>
      <c r="I51" s="292"/>
      <c r="J51" s="308">
        <v>2000</v>
      </c>
      <c r="K51" s="291">
        <v>2000</v>
      </c>
      <c r="L51" s="2"/>
    </row>
    <row r="52" spans="1:15" ht="18.75" customHeight="1" thickBot="1">
      <c r="A52" s="207"/>
      <c r="B52" s="66"/>
      <c r="C52" s="26"/>
      <c r="D52" s="25"/>
      <c r="E52" s="27"/>
      <c r="F52" s="211" t="s">
        <v>114</v>
      </c>
      <c r="G52" s="212">
        <v>20</v>
      </c>
      <c r="H52" s="213" t="s">
        <v>135</v>
      </c>
      <c r="I52" s="293"/>
      <c r="J52" s="308">
        <v>190</v>
      </c>
      <c r="K52" s="294"/>
      <c r="L52" s="2"/>
    </row>
    <row r="53" spans="1:15" ht="18.75" customHeight="1" thickBot="1">
      <c r="A53" s="207"/>
      <c r="B53" s="66"/>
      <c r="C53" s="26"/>
      <c r="D53" s="25"/>
      <c r="E53" s="27"/>
      <c r="F53" s="6"/>
      <c r="I53" s="295" t="s">
        <v>20</v>
      </c>
      <c r="J53" s="189" t="s">
        <v>108</v>
      </c>
      <c r="K53" s="296" t="s">
        <v>107</v>
      </c>
      <c r="L53" s="2"/>
    </row>
    <row r="54" spans="1:15" ht="18.75" customHeight="1">
      <c r="A54" s="206">
        <f>A53+1</f>
        <v>1</v>
      </c>
      <c r="B54" s="191"/>
      <c r="C54" s="26"/>
      <c r="D54" s="25"/>
      <c r="E54" s="27"/>
      <c r="F54" s="6"/>
      <c r="I54" s="197" t="s">
        <v>16</v>
      </c>
      <c r="J54" s="198">
        <f>SUM(J49:J51)</f>
        <v>4701</v>
      </c>
      <c r="K54" s="297">
        <v>5500</v>
      </c>
      <c r="L54" s="2"/>
      <c r="M54" s="3"/>
    </row>
    <row r="55" spans="1:15" s="3" customFormat="1" ht="16.5" customHeight="1">
      <c r="A55" s="179"/>
      <c r="B55" s="191"/>
      <c r="C55" s="17"/>
      <c r="D55" s="6"/>
      <c r="E55" s="14"/>
      <c r="F55" s="6"/>
      <c r="G55" s="1"/>
      <c r="H55" s="17"/>
      <c r="I55" s="200" t="s">
        <v>103</v>
      </c>
      <c r="J55" s="96">
        <v>500</v>
      </c>
      <c r="K55" s="203">
        <v>500</v>
      </c>
      <c r="L55" s="2"/>
      <c r="O55" s="4"/>
    </row>
    <row r="56" spans="1:15" s="3" customFormat="1" ht="16.5" customHeight="1" thickBot="1">
      <c r="A56" s="179"/>
      <c r="B56" s="66"/>
      <c r="C56" s="17"/>
      <c r="D56" s="6"/>
      <c r="E56" s="14"/>
      <c r="F56" s="16"/>
      <c r="G56" s="1"/>
      <c r="H56" s="17"/>
      <c r="I56" s="201" t="s">
        <v>110</v>
      </c>
      <c r="J56" s="199">
        <f>J54+J55</f>
        <v>5201</v>
      </c>
      <c r="K56" s="202">
        <f>K54+K55</f>
        <v>6000</v>
      </c>
      <c r="L56" s="2"/>
      <c r="O56" s="4"/>
    </row>
    <row r="57" spans="1:15" s="3" customFormat="1" ht="16.5" customHeight="1">
      <c r="A57" s="179"/>
      <c r="B57" s="66"/>
      <c r="C57" s="17"/>
      <c r="D57" s="6"/>
      <c r="E57" s="14"/>
      <c r="F57" s="25"/>
      <c r="G57" s="51"/>
      <c r="H57" s="49"/>
      <c r="I57" s="34"/>
      <c r="J57" s="29"/>
      <c r="K57" s="38"/>
      <c r="L57"/>
      <c r="M57"/>
      <c r="O57" s="4"/>
    </row>
    <row r="58" spans="1:15" ht="19.5" customHeight="1">
      <c r="A58" s="179"/>
      <c r="B58" s="66"/>
      <c r="F58" s="43"/>
      <c r="G58" s="24"/>
      <c r="H58" s="45"/>
      <c r="I58" s="34"/>
      <c r="J58" s="39"/>
      <c r="K58" s="30"/>
    </row>
    <row r="59" spans="1:15" ht="19.5" customHeight="1">
      <c r="A59" s="179"/>
      <c r="B59" s="66"/>
      <c r="F59" s="115"/>
      <c r="G59" s="28"/>
      <c r="H59" s="26"/>
      <c r="I59" s="34"/>
      <c r="J59" s="26"/>
      <c r="K59" s="38"/>
    </row>
    <row r="60" spans="1:15" ht="18.75" customHeight="1">
      <c r="A60" s="179"/>
      <c r="B60" s="66"/>
      <c r="F60" s="115"/>
      <c r="G60" s="28"/>
      <c r="H60" s="26"/>
      <c r="I60" s="34"/>
      <c r="J60" s="39"/>
      <c r="K60" s="38"/>
      <c r="L60" s="52"/>
      <c r="N60" s="2"/>
    </row>
    <row r="61" spans="1:15" ht="18.75" customHeight="1">
      <c r="A61" s="179"/>
      <c r="B61" s="66"/>
      <c r="F61" s="115"/>
      <c r="G61" s="36"/>
      <c r="H61" s="26"/>
      <c r="I61" s="34"/>
      <c r="J61" s="39"/>
      <c r="K61" s="38"/>
      <c r="L61" s="52"/>
    </row>
    <row r="62" spans="1:15" ht="15.75" customHeight="1">
      <c r="A62" s="179"/>
      <c r="B62" s="66"/>
      <c r="F62" s="115"/>
      <c r="G62" s="28"/>
      <c r="H62" s="26"/>
      <c r="I62" s="34"/>
      <c r="J62" s="39"/>
      <c r="K62" s="38"/>
      <c r="L62" s="52"/>
    </row>
    <row r="63" spans="1:15" ht="15.75" customHeight="1">
      <c r="B63" s="67"/>
      <c r="F63" s="115"/>
      <c r="G63" s="28"/>
      <c r="H63" s="26"/>
      <c r="I63" s="34"/>
      <c r="J63" s="39"/>
      <c r="K63" s="38"/>
    </row>
    <row r="64" spans="1:15">
      <c r="B64" s="66"/>
      <c r="F64" s="115"/>
      <c r="G64" s="28"/>
      <c r="H64" s="26"/>
      <c r="I64" s="34"/>
      <c r="J64" s="39"/>
      <c r="K64" s="38"/>
      <c r="L64" s="38"/>
    </row>
    <row r="65" spans="1:13">
      <c r="B65" s="406"/>
      <c r="J65" s="18"/>
      <c r="L65" s="38"/>
    </row>
    <row r="66" spans="1:13">
      <c r="B66" s="406"/>
      <c r="J66" s="18"/>
      <c r="L66" s="38"/>
    </row>
    <row r="67" spans="1:13" ht="15" customHeight="1">
      <c r="A67" s="4"/>
      <c r="B67" s="406"/>
      <c r="J67" s="18"/>
      <c r="L67" s="38"/>
      <c r="M67" s="52"/>
    </row>
    <row r="68" spans="1:13" s="52" customFormat="1">
      <c r="A68" s="37"/>
      <c r="B68" s="68"/>
      <c r="C68" s="17"/>
      <c r="D68" s="6"/>
      <c r="E68" s="14"/>
      <c r="F68" s="16"/>
      <c r="G68" s="1"/>
      <c r="H68" s="17"/>
      <c r="I68" s="19"/>
      <c r="J68" s="18"/>
      <c r="K68"/>
      <c r="L68" s="38"/>
    </row>
    <row r="69" spans="1:13" s="52" customFormat="1">
      <c r="A69" s="37"/>
      <c r="B69" s="69"/>
      <c r="C69" s="17"/>
      <c r="D69" s="6"/>
      <c r="E69" s="14"/>
      <c r="F69" s="16"/>
      <c r="G69" s="1"/>
      <c r="H69" s="17"/>
      <c r="I69" s="19"/>
      <c r="J69" s="18"/>
      <c r="K69"/>
      <c r="L69" s="38"/>
    </row>
    <row r="70" spans="1:13" s="52" customFormat="1">
      <c r="A70" s="37"/>
      <c r="B70" s="69"/>
      <c r="C70" s="17"/>
      <c r="D70" s="6"/>
      <c r="E70" s="14"/>
      <c r="F70" s="16"/>
      <c r="G70" s="1"/>
      <c r="H70" s="17"/>
      <c r="I70" s="19"/>
      <c r="J70" s="18"/>
      <c r="K70"/>
      <c r="L70" s="38"/>
      <c r="M70"/>
    </row>
    <row r="71" spans="1:13">
      <c r="A71" s="4"/>
      <c r="B71" s="406"/>
      <c r="J71" s="18"/>
      <c r="L71" s="38"/>
    </row>
    <row r="72" spans="1:13">
      <c r="A72" s="37"/>
      <c r="B72" s="406"/>
      <c r="L72" s="38"/>
    </row>
    <row r="73" spans="1:13">
      <c r="A73" s="37"/>
      <c r="B73" s="66"/>
      <c r="L73" s="38"/>
    </row>
    <row r="74" spans="1:13" ht="15.75" customHeight="1">
      <c r="A74" s="37"/>
      <c r="B74" s="66"/>
      <c r="L74" s="38"/>
    </row>
    <row r="75" spans="1:13">
      <c r="A75" s="37"/>
      <c r="B75" s="66"/>
      <c r="L75" s="38"/>
    </row>
    <row r="76" spans="1:13">
      <c r="A76" s="37"/>
      <c r="B76" s="66"/>
      <c r="L76" s="38"/>
    </row>
    <row r="77" spans="1:13">
      <c r="A77" s="37"/>
      <c r="B77" s="66"/>
      <c r="L77" s="38"/>
    </row>
    <row r="78" spans="1:13">
      <c r="A78" s="37"/>
      <c r="B78" s="66"/>
      <c r="L78" s="38"/>
    </row>
    <row r="79" spans="1:13">
      <c r="A79" s="176"/>
      <c r="L79" s="38"/>
      <c r="M79" s="3"/>
    </row>
    <row r="80" spans="1:13" s="3" customFormat="1">
      <c r="A80" s="176"/>
      <c r="B80" s="60"/>
      <c r="C80" s="17"/>
      <c r="D80" s="6"/>
      <c r="E80" s="14"/>
      <c r="F80" s="16"/>
      <c r="G80" s="1"/>
      <c r="H80" s="17"/>
      <c r="I80" s="19"/>
      <c r="J80" s="17"/>
      <c r="K80"/>
      <c r="L80" s="38"/>
    </row>
    <row r="81" spans="1:13" s="3" customFormat="1">
      <c r="A81" s="176"/>
      <c r="B81" s="60"/>
      <c r="C81" s="17"/>
      <c r="D81" s="6"/>
      <c r="E81" s="14"/>
      <c r="F81" s="16"/>
      <c r="G81" s="1"/>
      <c r="H81" s="17"/>
      <c r="I81" s="19"/>
      <c r="J81" s="17"/>
      <c r="K81"/>
      <c r="L81" s="38"/>
      <c r="M81"/>
    </row>
    <row r="82" spans="1:13">
      <c r="A82" s="176"/>
      <c r="L82" s="38"/>
    </row>
    <row r="83" spans="1:13">
      <c r="A83" s="176"/>
      <c r="L83" s="38"/>
    </row>
    <row r="84" spans="1:13">
      <c r="A84" s="176"/>
      <c r="L84" s="38"/>
    </row>
    <row r="85" spans="1:13">
      <c r="A85" s="408"/>
    </row>
    <row r="86" spans="1:13">
      <c r="A86" s="408"/>
    </row>
    <row r="87" spans="1:13">
      <c r="A87" s="37"/>
    </row>
    <row r="88" spans="1:13">
      <c r="A88" s="37"/>
    </row>
    <row r="89" spans="1:13">
      <c r="A89" s="37"/>
    </row>
    <row r="90" spans="1:13">
      <c r="A90" s="37"/>
    </row>
    <row r="91" spans="1:13">
      <c r="A91" s="37"/>
    </row>
    <row r="92" spans="1:13">
      <c r="A92" s="37"/>
    </row>
  </sheetData>
  <mergeCells count="14">
    <mergeCell ref="C7:C23"/>
    <mergeCell ref="I1:J1"/>
    <mergeCell ref="F1:H1"/>
    <mergeCell ref="A5:A6"/>
    <mergeCell ref="D5:D6"/>
    <mergeCell ref="E5:E6"/>
    <mergeCell ref="C5:C6"/>
    <mergeCell ref="F5:F6"/>
    <mergeCell ref="B5:B6"/>
    <mergeCell ref="A85:A86"/>
    <mergeCell ref="B71:B72"/>
    <mergeCell ref="B65:B67"/>
    <mergeCell ref="C37:C46"/>
    <mergeCell ref="C26:C28"/>
  </mergeCells>
  <pageMargins left="0.70866141732283472" right="0.70866141732283472" top="0.78740157480314965" bottom="0.78740157480314965" header="0.31496062992125984" footer="0.31496062992125984"/>
  <pageSetup paperSize="9" scale="54" orientation="landscape" horizontalDpi="1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D784-B946-43AB-921F-CB3D23BFC2DB}">
  <sheetPr>
    <tabColor theme="8" tint="-0.499984740745262"/>
    <pageSetUpPr fitToPage="1"/>
  </sheetPr>
  <dimension ref="A1:P177"/>
  <sheetViews>
    <sheetView showGridLines="0" tabSelected="1" topLeftCell="B43" zoomScale="76" zoomScaleNormal="76" zoomScaleSheetLayoutView="100" workbookViewId="0">
      <selection activeCell="H60" sqref="H60:H85"/>
    </sheetView>
  </sheetViews>
  <sheetFormatPr baseColWidth="10" defaultRowHeight="15"/>
  <cols>
    <col min="1" max="1" width="6.5703125" style="5" customWidth="1"/>
    <col min="2" max="2" width="15.7109375" style="60" customWidth="1"/>
    <col min="3" max="3" width="20.140625" style="17" customWidth="1"/>
    <col min="4" max="4" width="19.7109375" style="6" customWidth="1"/>
    <col min="5" max="5" width="15.42578125" style="14" customWidth="1"/>
    <col min="6" max="6" width="22.42578125" style="16" customWidth="1"/>
    <col min="7" max="7" width="9.42578125" style="1" customWidth="1"/>
    <col min="8" max="8" width="83.42578125" style="17" customWidth="1"/>
    <col min="9" max="9" width="17.42578125" style="19" customWidth="1"/>
    <col min="10" max="10" width="10.42578125" style="17" customWidth="1"/>
    <col min="11" max="11" width="14.42578125" customWidth="1"/>
    <col min="12" max="12" width="22.7109375" customWidth="1"/>
    <col min="14" max="14" width="24.5703125" customWidth="1"/>
    <col min="16" max="16" width="15.5703125" bestFit="1" customWidth="1"/>
  </cols>
  <sheetData>
    <row r="1" spans="1:14" ht="25.5" customHeight="1">
      <c r="F1" s="433" t="s">
        <v>184</v>
      </c>
      <c r="G1" s="433"/>
      <c r="H1" s="433"/>
      <c r="I1" s="434"/>
      <c r="J1" s="434"/>
      <c r="K1" s="442" t="s">
        <v>167</v>
      </c>
      <c r="L1" s="442"/>
      <c r="M1" s="442"/>
      <c r="N1" s="442"/>
    </row>
    <row r="2" spans="1:14" ht="0.75" customHeight="1" thickBot="1">
      <c r="K2" s="38"/>
      <c r="L2" s="38"/>
    </row>
    <row r="3" spans="1:14" ht="22.5" customHeight="1" thickBot="1">
      <c r="C3" s="313" t="s">
        <v>2</v>
      </c>
      <c r="D3" s="313" t="s">
        <v>3</v>
      </c>
      <c r="E3" s="283" t="s">
        <v>4</v>
      </c>
      <c r="F3" s="284" t="s">
        <v>5</v>
      </c>
      <c r="G3" s="284"/>
      <c r="H3" s="329" t="s">
        <v>148</v>
      </c>
      <c r="I3" s="331" t="s">
        <v>8</v>
      </c>
      <c r="J3" s="332" t="s">
        <v>105</v>
      </c>
      <c r="K3" s="38"/>
      <c r="L3" s="38"/>
    </row>
    <row r="4" spans="1:14" ht="19.5" thickBot="1">
      <c r="A4" s="311">
        <v>1</v>
      </c>
      <c r="B4" s="322" t="s">
        <v>15</v>
      </c>
      <c r="C4" s="324" t="s">
        <v>23</v>
      </c>
      <c r="D4" s="324" t="s">
        <v>35</v>
      </c>
      <c r="E4" s="320">
        <v>44093</v>
      </c>
      <c r="F4" s="314" t="s">
        <v>143</v>
      </c>
      <c r="G4" s="277" t="s">
        <v>0</v>
      </c>
      <c r="H4" s="330" t="s">
        <v>158</v>
      </c>
      <c r="I4" s="335"/>
      <c r="J4" s="336">
        <v>0</v>
      </c>
      <c r="K4" s="38"/>
      <c r="L4" s="38"/>
      <c r="M4" s="3"/>
    </row>
    <row r="5" spans="1:14" ht="18.75">
      <c r="A5" s="321">
        <f>A4+1</f>
        <v>2</v>
      </c>
      <c r="B5" s="438" t="s">
        <v>9</v>
      </c>
      <c r="C5" s="325" t="s">
        <v>35</v>
      </c>
      <c r="D5" s="325" t="s">
        <v>142</v>
      </c>
      <c r="E5" s="440">
        <f>E4+1</f>
        <v>44094</v>
      </c>
      <c r="F5" s="314" t="s">
        <v>144</v>
      </c>
      <c r="G5" s="326" t="s">
        <v>146</v>
      </c>
      <c r="H5" s="326" t="s">
        <v>146</v>
      </c>
      <c r="I5" s="335"/>
      <c r="J5" s="335"/>
      <c r="K5" s="228"/>
      <c r="M5" s="3"/>
    </row>
    <row r="6" spans="1:14" ht="19.5" customHeight="1" thickBot="1">
      <c r="A6" s="321"/>
      <c r="B6" s="439"/>
      <c r="C6" s="325" t="s">
        <v>142</v>
      </c>
      <c r="D6" s="325" t="s">
        <v>22</v>
      </c>
      <c r="E6" s="441"/>
      <c r="F6" s="323" t="s">
        <v>145</v>
      </c>
      <c r="G6" s="326" t="s">
        <v>147</v>
      </c>
      <c r="H6" s="327" t="s">
        <v>150</v>
      </c>
      <c r="I6" s="333" t="s">
        <v>36</v>
      </c>
      <c r="J6" s="334">
        <v>1980</v>
      </c>
      <c r="K6" s="3"/>
      <c r="L6" s="38"/>
      <c r="M6" s="3"/>
    </row>
    <row r="7" spans="1:14" ht="19.5" customHeight="1" thickBot="1">
      <c r="A7" s="337"/>
      <c r="B7" s="339"/>
      <c r="C7" s="338"/>
      <c r="D7" s="373"/>
      <c r="E7" s="379"/>
      <c r="F7" s="373"/>
      <c r="G7" s="373"/>
      <c r="H7" s="380" t="s">
        <v>158</v>
      </c>
      <c r="I7" s="381" t="s">
        <v>149</v>
      </c>
      <c r="J7" s="382">
        <f>1120.1-167.04*1.1</f>
        <v>936.35599999999988</v>
      </c>
      <c r="K7" s="3"/>
      <c r="L7" s="38"/>
      <c r="M7" s="3"/>
    </row>
    <row r="8" spans="1:14" ht="15.75" customHeight="1">
      <c r="A8" s="312">
        <v>3</v>
      </c>
      <c r="B8" s="383" t="s">
        <v>10</v>
      </c>
      <c r="C8" s="460" t="s">
        <v>171</v>
      </c>
      <c r="D8" s="460"/>
      <c r="E8" s="384">
        <f>E5+1</f>
        <v>44095</v>
      </c>
      <c r="F8" s="385"/>
      <c r="G8" s="386"/>
      <c r="H8" s="445" t="s">
        <v>160</v>
      </c>
      <c r="I8" s="387"/>
      <c r="J8" s="388"/>
      <c r="K8" s="378" t="s">
        <v>157</v>
      </c>
      <c r="L8" s="180"/>
      <c r="M8" s="231"/>
    </row>
    <row r="9" spans="1:14" ht="21.75" customHeight="1">
      <c r="A9" s="312">
        <f>A8+1</f>
        <v>4</v>
      </c>
      <c r="B9" s="343" t="s">
        <v>11</v>
      </c>
      <c r="C9" s="460"/>
      <c r="D9" s="460"/>
      <c r="E9" s="317">
        <f>E8+1</f>
        <v>44096</v>
      </c>
      <c r="F9" s="344"/>
      <c r="G9" s="368"/>
      <c r="H9" s="446"/>
      <c r="I9" s="340" t="s">
        <v>154</v>
      </c>
      <c r="J9" s="231"/>
      <c r="K9" s="378" t="s">
        <v>156</v>
      </c>
      <c r="L9" s="340" t="s">
        <v>154</v>
      </c>
      <c r="M9" s="231"/>
    </row>
    <row r="10" spans="1:14" ht="18.75" customHeight="1">
      <c r="A10" s="312">
        <f t="shared" ref="A10:A47" si="0">A9+1</f>
        <v>5</v>
      </c>
      <c r="B10" s="318" t="s">
        <v>12</v>
      </c>
      <c r="C10" s="460"/>
      <c r="D10" s="460"/>
      <c r="E10" s="317">
        <f t="shared" ref="E10:E11" si="1">E9+1</f>
        <v>44097</v>
      </c>
      <c r="F10" s="342"/>
      <c r="G10" s="369"/>
      <c r="H10" s="446"/>
      <c r="I10" s="340"/>
      <c r="J10" s="231"/>
      <c r="K10" s="38"/>
      <c r="L10" s="38"/>
    </row>
    <row r="11" spans="1:14" ht="18.75" customHeight="1">
      <c r="A11" s="312">
        <f t="shared" si="0"/>
        <v>6</v>
      </c>
      <c r="B11" s="318" t="s">
        <v>13</v>
      </c>
      <c r="C11" s="460"/>
      <c r="D11" s="460"/>
      <c r="E11" s="317">
        <f t="shared" si="1"/>
        <v>44098</v>
      </c>
      <c r="F11" s="342"/>
      <c r="G11" s="369"/>
      <c r="H11" s="446"/>
      <c r="I11" s="340"/>
      <c r="J11" s="231"/>
      <c r="K11" s="38"/>
      <c r="L11" s="38"/>
    </row>
    <row r="12" spans="1:14" ht="18.75" customHeight="1">
      <c r="A12" s="312">
        <f t="shared" si="0"/>
        <v>7</v>
      </c>
      <c r="B12" s="318" t="s">
        <v>14</v>
      </c>
      <c r="C12" s="460"/>
      <c r="D12" s="460"/>
      <c r="E12" s="317">
        <f>E11+1</f>
        <v>44099</v>
      </c>
      <c r="F12" s="342"/>
      <c r="G12" s="369"/>
      <c r="H12" s="446"/>
      <c r="I12" s="340"/>
      <c r="J12" s="231"/>
      <c r="K12" s="455"/>
      <c r="L12" s="455"/>
      <c r="M12" s="455"/>
      <c r="N12" s="455"/>
    </row>
    <row r="13" spans="1:14" ht="18.75" customHeight="1" thickBot="1">
      <c r="A13" s="312">
        <f t="shared" si="0"/>
        <v>8</v>
      </c>
      <c r="B13" s="318" t="s">
        <v>15</v>
      </c>
      <c r="C13" s="460"/>
      <c r="D13" s="460"/>
      <c r="E13" s="374">
        <f>E12+1</f>
        <v>44100</v>
      </c>
      <c r="F13" s="346"/>
      <c r="G13" s="370"/>
      <c r="H13" s="446"/>
      <c r="I13" s="340"/>
      <c r="J13" s="231"/>
      <c r="K13" s="38"/>
      <c r="L13" s="38"/>
    </row>
    <row r="14" spans="1:14" ht="18.75" customHeight="1" thickBot="1">
      <c r="A14" s="312">
        <f t="shared" si="0"/>
        <v>9</v>
      </c>
      <c r="B14" s="319" t="s">
        <v>9</v>
      </c>
      <c r="C14" s="460"/>
      <c r="D14" s="460"/>
      <c r="E14" s="348">
        <f t="shared" ref="E14:E77" si="2">E13+1</f>
        <v>44101</v>
      </c>
      <c r="F14" s="349"/>
      <c r="G14" s="371"/>
      <c r="H14" s="446"/>
      <c r="I14" s="345"/>
      <c r="J14" s="231"/>
      <c r="K14" s="38"/>
      <c r="L14" s="38"/>
    </row>
    <row r="15" spans="1:14" ht="15.75" customHeight="1">
      <c r="A15" s="312">
        <f t="shared" si="0"/>
        <v>10</v>
      </c>
      <c r="B15" s="318" t="s">
        <v>10</v>
      </c>
      <c r="C15" s="460"/>
      <c r="D15" s="460"/>
      <c r="E15" s="375">
        <f t="shared" si="2"/>
        <v>44102</v>
      </c>
      <c r="F15" s="347"/>
      <c r="G15" s="372"/>
      <c r="H15" s="446"/>
      <c r="I15" s="340"/>
      <c r="J15" s="231"/>
      <c r="K15" s="38"/>
      <c r="L15" s="38"/>
    </row>
    <row r="16" spans="1:14" ht="19.5" customHeight="1">
      <c r="A16" s="312">
        <f t="shared" si="0"/>
        <v>11</v>
      </c>
      <c r="B16" s="318" t="s">
        <v>11</v>
      </c>
      <c r="C16" s="460"/>
      <c r="D16" s="460"/>
      <c r="E16" s="317">
        <f t="shared" si="2"/>
        <v>44103</v>
      </c>
      <c r="F16" s="342"/>
      <c r="G16" s="369"/>
      <c r="H16" s="446"/>
      <c r="I16" s="340"/>
      <c r="J16" s="231"/>
      <c r="K16" s="38"/>
      <c r="L16" s="38"/>
    </row>
    <row r="17" spans="1:16" ht="19.5" customHeight="1">
      <c r="A17" s="312">
        <f t="shared" si="0"/>
        <v>12</v>
      </c>
      <c r="B17" s="318" t="s">
        <v>12</v>
      </c>
      <c r="C17" s="460"/>
      <c r="D17" s="460"/>
      <c r="E17" s="317">
        <f t="shared" si="2"/>
        <v>44104</v>
      </c>
      <c r="F17" s="342"/>
      <c r="G17" s="369"/>
      <c r="H17" s="446"/>
      <c r="I17" s="340"/>
      <c r="J17" s="231"/>
      <c r="K17" s="443" t="s">
        <v>151</v>
      </c>
      <c r="L17" s="443"/>
      <c r="M17" s="443"/>
      <c r="N17" s="355"/>
      <c r="O17" s="355"/>
      <c r="P17" s="355"/>
    </row>
    <row r="18" spans="1:16" ht="19.5" customHeight="1">
      <c r="A18" s="312">
        <f t="shared" si="0"/>
        <v>13</v>
      </c>
      <c r="B18" s="318" t="s">
        <v>13</v>
      </c>
      <c r="C18" s="460"/>
      <c r="D18" s="460"/>
      <c r="E18" s="317">
        <f t="shared" si="2"/>
        <v>44105</v>
      </c>
      <c r="F18" s="341"/>
      <c r="G18" s="369"/>
      <c r="H18" s="446"/>
      <c r="I18" s="340"/>
      <c r="J18" s="231"/>
      <c r="K18" s="444" t="s">
        <v>153</v>
      </c>
      <c r="L18" s="444"/>
      <c r="M18" s="444"/>
    </row>
    <row r="19" spans="1:16" ht="19.5" customHeight="1">
      <c r="A19" s="312">
        <f t="shared" si="0"/>
        <v>14</v>
      </c>
      <c r="B19" s="318" t="s">
        <v>14</v>
      </c>
      <c r="C19" s="460"/>
      <c r="D19" s="460"/>
      <c r="E19" s="317">
        <f t="shared" si="2"/>
        <v>44106</v>
      </c>
      <c r="F19" s="342"/>
      <c r="G19" s="369"/>
      <c r="H19" s="446"/>
      <c r="I19" s="340"/>
      <c r="J19" s="231"/>
      <c r="K19" s="38"/>
      <c r="L19" s="38"/>
    </row>
    <row r="20" spans="1:16" ht="19.5" customHeight="1" thickBot="1">
      <c r="A20" s="312">
        <f t="shared" si="0"/>
        <v>15</v>
      </c>
      <c r="B20" s="318" t="s">
        <v>15</v>
      </c>
      <c r="C20" s="460"/>
      <c r="D20" s="460"/>
      <c r="E20" s="374">
        <f t="shared" si="2"/>
        <v>44107</v>
      </c>
      <c r="F20" s="346"/>
      <c r="G20" s="370"/>
      <c r="H20" s="446"/>
      <c r="I20" s="340"/>
      <c r="J20" s="231"/>
      <c r="K20" s="38"/>
      <c r="L20" s="38"/>
    </row>
    <row r="21" spans="1:16" ht="19.5" customHeight="1" thickBot="1">
      <c r="A21" s="312">
        <f t="shared" si="0"/>
        <v>16</v>
      </c>
      <c r="B21" s="319" t="s">
        <v>9</v>
      </c>
      <c r="C21" s="460"/>
      <c r="D21" s="460"/>
      <c r="E21" s="348">
        <f t="shared" si="2"/>
        <v>44108</v>
      </c>
      <c r="F21" s="349"/>
      <c r="G21" s="371"/>
      <c r="H21" s="446"/>
      <c r="I21" s="345"/>
      <c r="J21" s="231"/>
      <c r="K21" s="38"/>
      <c r="L21" s="38"/>
    </row>
    <row r="22" spans="1:16" ht="18.75" customHeight="1">
      <c r="A22" s="315">
        <f t="shared" si="0"/>
        <v>17</v>
      </c>
      <c r="B22" s="318" t="s">
        <v>10</v>
      </c>
      <c r="C22" s="460"/>
      <c r="D22" s="460"/>
      <c r="E22" s="375">
        <f t="shared" si="2"/>
        <v>44109</v>
      </c>
      <c r="F22" s="347"/>
      <c r="G22" s="372"/>
      <c r="H22" s="446"/>
      <c r="I22" s="340"/>
      <c r="J22" s="231"/>
      <c r="K22" s="38"/>
      <c r="L22" s="38"/>
    </row>
    <row r="23" spans="1:16" ht="18.75" customHeight="1">
      <c r="A23" s="315">
        <f t="shared" si="0"/>
        <v>18</v>
      </c>
      <c r="B23" s="318" t="s">
        <v>11</v>
      </c>
      <c r="C23" s="460"/>
      <c r="D23" s="460"/>
      <c r="E23" s="317">
        <f t="shared" si="2"/>
        <v>44110</v>
      </c>
      <c r="F23" s="342"/>
      <c r="G23" s="369"/>
      <c r="H23" s="446"/>
      <c r="I23" s="340"/>
      <c r="J23" s="231"/>
      <c r="L23" s="38"/>
    </row>
    <row r="24" spans="1:16" ht="18.75" customHeight="1">
      <c r="A24" s="315">
        <f t="shared" si="0"/>
        <v>19</v>
      </c>
      <c r="B24" s="318" t="s">
        <v>12</v>
      </c>
      <c r="C24" s="460"/>
      <c r="D24" s="460"/>
      <c r="E24" s="317">
        <f t="shared" si="2"/>
        <v>44111</v>
      </c>
      <c r="F24" s="342"/>
      <c r="G24" s="369"/>
      <c r="H24" s="447"/>
      <c r="I24" s="340"/>
      <c r="J24" s="231"/>
      <c r="K24" s="443" t="s">
        <v>159</v>
      </c>
      <c r="L24" s="443"/>
      <c r="M24" s="443"/>
    </row>
    <row r="25" spans="1:16" ht="18.75" customHeight="1">
      <c r="A25" s="315">
        <f t="shared" si="0"/>
        <v>20</v>
      </c>
      <c r="B25" s="318" t="s">
        <v>13</v>
      </c>
      <c r="C25" s="460"/>
      <c r="D25" s="460"/>
      <c r="E25" s="317">
        <f t="shared" si="2"/>
        <v>44112</v>
      </c>
      <c r="F25" s="342"/>
      <c r="G25" s="369"/>
      <c r="H25" s="448" t="str">
        <f>H6</f>
        <v>Vondo Apartments  Spreitenbach  # 3829305159</v>
      </c>
      <c r="I25" s="340"/>
      <c r="J25" s="231"/>
      <c r="L25" s="38"/>
    </row>
    <row r="26" spans="1:16" ht="18.75" customHeight="1">
      <c r="A26" s="315">
        <f t="shared" si="0"/>
        <v>21</v>
      </c>
      <c r="B26" s="318" t="s">
        <v>14</v>
      </c>
      <c r="C26" s="460"/>
      <c r="D26" s="460"/>
      <c r="E26" s="317">
        <f t="shared" si="2"/>
        <v>44113</v>
      </c>
      <c r="F26" s="342"/>
      <c r="G26" s="369"/>
      <c r="H26" s="450"/>
      <c r="I26" s="340"/>
      <c r="J26" s="231"/>
      <c r="L26" s="227"/>
    </row>
    <row r="27" spans="1:16" ht="18.75" customHeight="1" thickBot="1">
      <c r="A27" s="315">
        <f t="shared" si="0"/>
        <v>22</v>
      </c>
      <c r="B27" s="318" t="s">
        <v>15</v>
      </c>
      <c r="C27" s="460"/>
      <c r="D27" s="460"/>
      <c r="E27" s="374">
        <f t="shared" si="2"/>
        <v>44114</v>
      </c>
      <c r="F27" s="346"/>
      <c r="G27" s="370"/>
      <c r="H27" s="450"/>
      <c r="I27" s="340"/>
      <c r="J27" s="231"/>
      <c r="L27" s="3"/>
    </row>
    <row r="28" spans="1:16" ht="18.75" customHeight="1" thickBot="1">
      <c r="A28" s="315">
        <f t="shared" si="0"/>
        <v>23</v>
      </c>
      <c r="B28" s="319" t="s">
        <v>9</v>
      </c>
      <c r="C28" s="460"/>
      <c r="D28" s="460"/>
      <c r="E28" s="348">
        <f t="shared" si="2"/>
        <v>44115</v>
      </c>
      <c r="F28" s="349"/>
      <c r="G28" s="371"/>
      <c r="H28" s="449"/>
      <c r="I28" s="345"/>
      <c r="J28" s="231"/>
      <c r="L28" s="3"/>
    </row>
    <row r="29" spans="1:16" ht="18.75" customHeight="1">
      <c r="A29" s="315">
        <f t="shared" si="0"/>
        <v>24</v>
      </c>
      <c r="B29" s="343" t="s">
        <v>10</v>
      </c>
      <c r="C29" s="460"/>
      <c r="D29" s="460"/>
      <c r="E29" s="375">
        <f t="shared" si="2"/>
        <v>44116</v>
      </c>
      <c r="F29" s="350"/>
      <c r="G29" s="368"/>
      <c r="H29" s="445" t="s">
        <v>160</v>
      </c>
      <c r="I29" s="340"/>
      <c r="J29" s="231"/>
      <c r="K29" s="444" t="s">
        <v>155</v>
      </c>
      <c r="L29" s="444"/>
      <c r="M29" s="444"/>
    </row>
    <row r="30" spans="1:16" ht="18.75" customHeight="1">
      <c r="A30" s="315">
        <f t="shared" si="0"/>
        <v>25</v>
      </c>
      <c r="B30" s="318" t="s">
        <v>11</v>
      </c>
      <c r="C30" s="460"/>
      <c r="D30" s="460"/>
      <c r="E30" s="317">
        <f t="shared" si="2"/>
        <v>44117</v>
      </c>
      <c r="F30" s="342"/>
      <c r="G30" s="369"/>
      <c r="H30" s="446"/>
      <c r="I30" s="340"/>
      <c r="J30" s="231"/>
      <c r="L30" s="2"/>
    </row>
    <row r="31" spans="1:16" ht="18.75" customHeight="1">
      <c r="A31" s="315">
        <f t="shared" si="0"/>
        <v>26</v>
      </c>
      <c r="B31" s="318" t="s">
        <v>12</v>
      </c>
      <c r="C31" s="460"/>
      <c r="D31" s="460"/>
      <c r="E31" s="317">
        <f t="shared" si="2"/>
        <v>44118</v>
      </c>
      <c r="F31" s="342"/>
      <c r="G31" s="351"/>
      <c r="H31" s="446"/>
      <c r="I31" s="340"/>
      <c r="J31" s="231"/>
      <c r="K31" s="443" t="s">
        <v>152</v>
      </c>
      <c r="L31" s="443"/>
      <c r="M31" s="443"/>
    </row>
    <row r="32" spans="1:16" ht="18.75" customHeight="1">
      <c r="A32" s="315">
        <f t="shared" si="0"/>
        <v>27</v>
      </c>
      <c r="B32" s="318" t="s">
        <v>13</v>
      </c>
      <c r="C32" s="460"/>
      <c r="D32" s="460"/>
      <c r="E32" s="317">
        <f t="shared" si="2"/>
        <v>44119</v>
      </c>
      <c r="F32" s="342"/>
      <c r="G32" s="351"/>
      <c r="H32" s="446"/>
      <c r="I32" s="340"/>
      <c r="J32" s="231"/>
      <c r="K32" s="38"/>
      <c r="L32" s="2"/>
    </row>
    <row r="33" spans="1:15" ht="18.75" customHeight="1" thickBot="1">
      <c r="A33" s="315">
        <f t="shared" si="0"/>
        <v>28</v>
      </c>
      <c r="B33" s="318" t="s">
        <v>14</v>
      </c>
      <c r="C33" s="460"/>
      <c r="D33" s="460"/>
      <c r="E33" s="317">
        <f t="shared" si="2"/>
        <v>44120</v>
      </c>
      <c r="F33" s="342"/>
      <c r="G33" s="351"/>
      <c r="H33" s="446"/>
      <c r="I33" s="340"/>
      <c r="J33" s="231"/>
      <c r="K33" s="30"/>
      <c r="L33" s="2"/>
      <c r="M33" s="3"/>
    </row>
    <row r="34" spans="1:15" s="3" customFormat="1" ht="16.5" customHeight="1" thickBot="1">
      <c r="A34" s="315">
        <f t="shared" si="0"/>
        <v>29</v>
      </c>
      <c r="B34" s="318" t="s">
        <v>15</v>
      </c>
      <c r="C34" s="460"/>
      <c r="D34" s="460"/>
      <c r="E34" s="374">
        <f t="shared" si="2"/>
        <v>44121</v>
      </c>
      <c r="F34" s="346"/>
      <c r="G34" s="352"/>
      <c r="H34" s="448" t="s">
        <v>165</v>
      </c>
      <c r="I34" s="340"/>
      <c r="J34" s="231"/>
      <c r="K34" s="38"/>
      <c r="L34" s="2"/>
      <c r="N34" s="264" t="s">
        <v>123</v>
      </c>
      <c r="O34" s="4"/>
    </row>
    <row r="35" spans="1:15" s="3" customFormat="1" ht="16.5" customHeight="1" thickBot="1">
      <c r="A35" s="315">
        <f t="shared" si="0"/>
        <v>30</v>
      </c>
      <c r="B35" s="319" t="s">
        <v>9</v>
      </c>
      <c r="C35" s="460"/>
      <c r="D35" s="460"/>
      <c r="E35" s="348">
        <f t="shared" si="2"/>
        <v>44122</v>
      </c>
      <c r="F35" s="349"/>
      <c r="G35" s="353"/>
      <c r="H35" s="449"/>
      <c r="I35" s="345"/>
      <c r="J35" s="231"/>
      <c r="K35" s="38"/>
      <c r="L35" s="2"/>
      <c r="N35" s="435" t="s">
        <v>116</v>
      </c>
      <c r="O35" s="4"/>
    </row>
    <row r="36" spans="1:15" s="3" customFormat="1" ht="16.5" customHeight="1">
      <c r="A36" s="315">
        <f t="shared" si="0"/>
        <v>31</v>
      </c>
      <c r="B36" s="318" t="s">
        <v>10</v>
      </c>
      <c r="C36" s="461" t="s">
        <v>1</v>
      </c>
      <c r="D36" s="461"/>
      <c r="E36" s="375">
        <f t="shared" si="2"/>
        <v>44123</v>
      </c>
      <c r="F36" s="347"/>
      <c r="G36" s="354"/>
      <c r="H36" s="453" t="s">
        <v>163</v>
      </c>
      <c r="I36" s="340"/>
      <c r="J36" s="231"/>
      <c r="K36" s="38"/>
      <c r="L36"/>
      <c r="M36"/>
      <c r="N36" s="436"/>
      <c r="O36" s="4"/>
    </row>
    <row r="37" spans="1:15" ht="16.5" customHeight="1" thickBot="1">
      <c r="A37" s="315">
        <f t="shared" si="0"/>
        <v>32</v>
      </c>
      <c r="B37" s="318" t="s">
        <v>11</v>
      </c>
      <c r="C37" s="461"/>
      <c r="D37" s="461"/>
      <c r="E37" s="317">
        <f t="shared" si="2"/>
        <v>44124</v>
      </c>
      <c r="F37" s="342"/>
      <c r="G37" s="351"/>
      <c r="H37" s="454"/>
      <c r="I37" s="340"/>
      <c r="J37" s="231"/>
      <c r="K37" s="38"/>
      <c r="L37" s="38"/>
      <c r="M37" s="38"/>
      <c r="N37" s="437"/>
    </row>
    <row r="38" spans="1:15" ht="19.5" customHeight="1" thickBot="1">
      <c r="A38" s="315">
        <f t="shared" si="0"/>
        <v>33</v>
      </c>
      <c r="B38" s="318" t="s">
        <v>12</v>
      </c>
      <c r="C38" s="461"/>
      <c r="D38" s="461"/>
      <c r="E38" s="317">
        <f t="shared" si="2"/>
        <v>44125</v>
      </c>
      <c r="F38" s="342"/>
      <c r="G38" s="351"/>
      <c r="H38" s="454"/>
      <c r="I38" s="340"/>
      <c r="J38" s="231"/>
      <c r="K38" s="399"/>
      <c r="L38" s="400"/>
      <c r="M38" s="401"/>
      <c r="N38" s="265" t="s">
        <v>31</v>
      </c>
    </row>
    <row r="39" spans="1:15" ht="19.5" customHeight="1">
      <c r="A39" s="316"/>
      <c r="B39" s="318" t="s">
        <v>13</v>
      </c>
      <c r="C39" s="461"/>
      <c r="D39" s="461"/>
      <c r="E39" s="317">
        <f t="shared" si="2"/>
        <v>44126</v>
      </c>
      <c r="F39" s="342"/>
      <c r="G39" s="351"/>
      <c r="H39" s="454"/>
      <c r="I39" s="340"/>
      <c r="J39" s="231"/>
      <c r="K39" s="38"/>
      <c r="L39" s="38"/>
      <c r="M39" s="38"/>
    </row>
    <row r="40" spans="1:15" ht="15.75" customHeight="1">
      <c r="A40" s="315">
        <f>A38+1</f>
        <v>34</v>
      </c>
      <c r="B40" s="318" t="s">
        <v>14</v>
      </c>
      <c r="C40" s="461"/>
      <c r="D40" s="461"/>
      <c r="E40" s="317">
        <f t="shared" si="2"/>
        <v>44127</v>
      </c>
      <c r="F40" s="342"/>
      <c r="G40" s="351"/>
      <c r="H40" s="454"/>
      <c r="I40" s="340"/>
      <c r="J40" s="231"/>
      <c r="K40" s="38"/>
      <c r="L40" s="52"/>
      <c r="N40" s="2"/>
    </row>
    <row r="41" spans="1:15" ht="18.75" customHeight="1" thickBot="1">
      <c r="A41" s="315">
        <f t="shared" si="0"/>
        <v>35</v>
      </c>
      <c r="B41" s="318" t="s">
        <v>15</v>
      </c>
      <c r="C41" s="461"/>
      <c r="D41" s="461"/>
      <c r="E41" s="374">
        <f t="shared" si="2"/>
        <v>44128</v>
      </c>
      <c r="F41" s="346"/>
      <c r="G41" s="352"/>
      <c r="H41" s="454"/>
      <c r="I41" s="340"/>
      <c r="J41" s="231"/>
      <c r="L41" s="52"/>
    </row>
    <row r="42" spans="1:15" ht="15.75" customHeight="1" thickBot="1">
      <c r="A42" s="315">
        <f t="shared" si="0"/>
        <v>36</v>
      </c>
      <c r="B42" s="319" t="s">
        <v>9</v>
      </c>
      <c r="C42" s="461"/>
      <c r="D42" s="461"/>
      <c r="E42" s="348">
        <f t="shared" si="2"/>
        <v>44129</v>
      </c>
      <c r="F42" s="349"/>
      <c r="G42" s="353"/>
      <c r="H42" s="454"/>
      <c r="I42" s="340"/>
      <c r="J42" s="231"/>
      <c r="L42" s="52"/>
    </row>
    <row r="43" spans="1:15" ht="15.75" customHeight="1">
      <c r="A43" s="315">
        <f t="shared" si="0"/>
        <v>37</v>
      </c>
      <c r="B43" s="318" t="s">
        <v>10</v>
      </c>
      <c r="C43" s="461"/>
      <c r="D43" s="461"/>
      <c r="E43" s="375">
        <f t="shared" si="2"/>
        <v>44130</v>
      </c>
      <c r="F43" s="347"/>
      <c r="G43" s="354"/>
      <c r="H43" s="454"/>
      <c r="I43" s="340"/>
      <c r="J43" s="231"/>
    </row>
    <row r="44" spans="1:15" ht="15" customHeight="1">
      <c r="A44" s="315">
        <f t="shared" si="0"/>
        <v>38</v>
      </c>
      <c r="B44" s="318" t="s">
        <v>11</v>
      </c>
      <c r="C44" s="461"/>
      <c r="D44" s="461"/>
      <c r="E44" s="317">
        <f t="shared" si="2"/>
        <v>44131</v>
      </c>
      <c r="F44" s="342"/>
      <c r="G44" s="351"/>
      <c r="H44" s="454"/>
      <c r="I44" s="340"/>
      <c r="J44" s="231"/>
      <c r="L44" s="38"/>
    </row>
    <row r="45" spans="1:15" ht="15.75" customHeight="1">
      <c r="A45" s="315">
        <f t="shared" si="0"/>
        <v>39</v>
      </c>
      <c r="B45" s="318" t="s">
        <v>12</v>
      </c>
      <c r="C45" s="461"/>
      <c r="D45" s="461"/>
      <c r="E45" s="317">
        <f t="shared" si="2"/>
        <v>44132</v>
      </c>
      <c r="F45" s="342"/>
      <c r="G45" s="351"/>
      <c r="H45" s="454"/>
      <c r="I45" s="340"/>
      <c r="J45" s="231"/>
      <c r="L45" s="38"/>
    </row>
    <row r="46" spans="1:15" ht="15.75" customHeight="1">
      <c r="A46" s="315">
        <f t="shared" si="0"/>
        <v>40</v>
      </c>
      <c r="B46" s="318" t="s">
        <v>13</v>
      </c>
      <c r="C46" s="461"/>
      <c r="D46" s="461"/>
      <c r="E46" s="317">
        <f t="shared" si="2"/>
        <v>44133</v>
      </c>
      <c r="F46" s="342"/>
      <c r="G46" s="351"/>
      <c r="H46" s="454"/>
      <c r="I46" s="340"/>
      <c r="J46" s="231"/>
      <c r="L46" s="38"/>
    </row>
    <row r="47" spans="1:15" ht="15" customHeight="1">
      <c r="A47" s="315">
        <f t="shared" si="0"/>
        <v>41</v>
      </c>
      <c r="B47" s="318" t="s">
        <v>14</v>
      </c>
      <c r="C47" s="461"/>
      <c r="D47" s="461"/>
      <c r="E47" s="317">
        <f t="shared" si="2"/>
        <v>44134</v>
      </c>
      <c r="F47" s="342"/>
      <c r="G47" s="351"/>
      <c r="H47" s="454"/>
      <c r="I47" s="340"/>
      <c r="J47" s="231"/>
      <c r="K47" s="356" t="s">
        <v>22</v>
      </c>
      <c r="L47" s="328" t="s">
        <v>23</v>
      </c>
      <c r="M47" s="52"/>
    </row>
    <row r="48" spans="1:15" ht="15" customHeight="1">
      <c r="A48" s="115"/>
      <c r="B48" s="318" t="s">
        <v>15</v>
      </c>
      <c r="C48" s="461"/>
      <c r="D48" s="461"/>
      <c r="E48" s="317">
        <f t="shared" si="2"/>
        <v>44135</v>
      </c>
      <c r="F48" s="342"/>
      <c r="G48" s="351"/>
      <c r="H48" s="454"/>
      <c r="I48" s="340"/>
      <c r="J48" s="231"/>
      <c r="L48" s="38"/>
      <c r="M48" s="52"/>
    </row>
    <row r="49" spans="1:13" ht="15" customHeight="1">
      <c r="A49" s="115"/>
      <c r="B49" s="319" t="s">
        <v>9</v>
      </c>
      <c r="C49" s="461"/>
      <c r="D49" s="461"/>
      <c r="E49" s="317">
        <f t="shared" si="2"/>
        <v>44136</v>
      </c>
      <c r="F49" s="342"/>
      <c r="G49" s="351"/>
      <c r="H49" s="454"/>
      <c r="I49" s="340"/>
      <c r="J49" s="231"/>
      <c r="L49" s="38"/>
      <c r="M49" s="52"/>
    </row>
    <row r="50" spans="1:13" ht="15" customHeight="1">
      <c r="A50" s="115"/>
      <c r="B50" s="318" t="s">
        <v>10</v>
      </c>
      <c r="C50" s="461"/>
      <c r="D50" s="461"/>
      <c r="E50" s="317">
        <f t="shared" si="2"/>
        <v>44137</v>
      </c>
      <c r="F50" s="342"/>
      <c r="G50" s="351"/>
      <c r="H50" s="454"/>
      <c r="I50" s="340"/>
      <c r="J50" s="231"/>
      <c r="L50" s="38"/>
      <c r="M50" s="52"/>
    </row>
    <row r="51" spans="1:13" ht="15" customHeight="1">
      <c r="A51" s="115"/>
      <c r="B51" s="318" t="s">
        <v>11</v>
      </c>
      <c r="C51" s="461"/>
      <c r="D51" s="461"/>
      <c r="E51" s="317">
        <f t="shared" si="2"/>
        <v>44138</v>
      </c>
      <c r="F51" s="342"/>
      <c r="G51" s="351"/>
      <c r="H51" s="454"/>
      <c r="I51" s="340"/>
      <c r="J51" s="231"/>
      <c r="L51" s="38"/>
      <c r="M51" s="52"/>
    </row>
    <row r="52" spans="1:13" ht="15" customHeight="1">
      <c r="A52" s="115"/>
      <c r="B52" s="318" t="s">
        <v>12</v>
      </c>
      <c r="C52" s="461"/>
      <c r="D52" s="461"/>
      <c r="E52" s="317">
        <f t="shared" si="2"/>
        <v>44139</v>
      </c>
      <c r="F52" s="342"/>
      <c r="G52" s="351"/>
      <c r="H52" s="454"/>
      <c r="I52" s="340"/>
      <c r="J52" s="231"/>
      <c r="L52" s="38"/>
      <c r="M52" s="52"/>
    </row>
    <row r="53" spans="1:13" ht="15" customHeight="1">
      <c r="A53" s="115"/>
      <c r="B53" s="318" t="s">
        <v>13</v>
      </c>
      <c r="C53" s="461"/>
      <c r="D53" s="461"/>
      <c r="E53" s="317">
        <f t="shared" si="2"/>
        <v>44140</v>
      </c>
      <c r="F53" s="342"/>
      <c r="G53" s="351"/>
      <c r="H53" s="454"/>
      <c r="I53" s="340"/>
      <c r="J53" s="231"/>
      <c r="L53" s="38"/>
      <c r="M53" s="52"/>
    </row>
    <row r="54" spans="1:13" ht="15" customHeight="1">
      <c r="A54" s="115"/>
      <c r="B54" s="318" t="s">
        <v>14</v>
      </c>
      <c r="C54" s="461"/>
      <c r="D54" s="461"/>
      <c r="E54" s="317">
        <f t="shared" si="2"/>
        <v>44141</v>
      </c>
      <c r="F54" s="342"/>
      <c r="G54" s="351"/>
      <c r="H54" s="454"/>
      <c r="I54" s="340"/>
      <c r="J54" s="231"/>
      <c r="L54" s="38"/>
      <c r="M54" s="52"/>
    </row>
    <row r="55" spans="1:13" ht="15" customHeight="1">
      <c r="A55" s="115"/>
      <c r="B55" s="318" t="s">
        <v>15</v>
      </c>
      <c r="C55" s="461"/>
      <c r="D55" s="461"/>
      <c r="E55" s="317">
        <f t="shared" si="2"/>
        <v>44142</v>
      </c>
      <c r="F55" s="342"/>
      <c r="G55" s="351"/>
      <c r="H55" s="454"/>
      <c r="I55" s="340"/>
      <c r="J55" s="231"/>
      <c r="L55" s="38"/>
      <c r="M55" s="52"/>
    </row>
    <row r="56" spans="1:13" ht="15" customHeight="1">
      <c r="A56" s="115"/>
      <c r="B56" s="319" t="s">
        <v>9</v>
      </c>
      <c r="C56" s="461"/>
      <c r="D56" s="461"/>
      <c r="E56" s="317">
        <f t="shared" si="2"/>
        <v>44143</v>
      </c>
      <c r="F56" s="342"/>
      <c r="G56" s="351"/>
      <c r="H56" s="454"/>
      <c r="I56" s="340"/>
      <c r="J56" s="231"/>
      <c r="L56" s="38"/>
      <c r="M56" s="52"/>
    </row>
    <row r="57" spans="1:13" ht="15" customHeight="1">
      <c r="A57" s="115"/>
      <c r="B57" s="318" t="s">
        <v>10</v>
      </c>
      <c r="C57" s="461"/>
      <c r="D57" s="461"/>
      <c r="E57" s="317">
        <f t="shared" si="2"/>
        <v>44144</v>
      </c>
      <c r="F57" s="342"/>
      <c r="G57" s="351"/>
      <c r="H57" s="454"/>
      <c r="I57" s="340"/>
      <c r="J57" s="231"/>
      <c r="L57" s="38"/>
      <c r="M57" s="52"/>
    </row>
    <row r="58" spans="1:13" ht="15" customHeight="1">
      <c r="A58" s="115"/>
      <c r="B58" s="318" t="s">
        <v>11</v>
      </c>
      <c r="C58" s="461"/>
      <c r="D58" s="461"/>
      <c r="E58" s="317">
        <f t="shared" si="2"/>
        <v>44145</v>
      </c>
      <c r="F58" s="342"/>
      <c r="G58" s="351"/>
      <c r="H58" s="454"/>
      <c r="I58" s="340"/>
      <c r="J58" s="231"/>
      <c r="L58" s="38"/>
      <c r="M58" s="52"/>
    </row>
    <row r="59" spans="1:13" s="52" customFormat="1" ht="18.75" customHeight="1">
      <c r="A59" s="37"/>
      <c r="B59" s="318" t="s">
        <v>12</v>
      </c>
      <c r="C59" s="461"/>
      <c r="D59" s="461"/>
      <c r="E59" s="317">
        <f t="shared" si="2"/>
        <v>44146</v>
      </c>
      <c r="F59" s="342"/>
      <c r="G59" s="351"/>
      <c r="H59" s="454"/>
      <c r="I59" s="340"/>
      <c r="J59" s="231"/>
      <c r="L59" s="38"/>
      <c r="M59"/>
    </row>
    <row r="60" spans="1:13" ht="18.75" customHeight="1">
      <c r="A60" s="37"/>
      <c r="B60" s="318" t="s">
        <v>13</v>
      </c>
      <c r="C60" s="451" t="s">
        <v>173</v>
      </c>
      <c r="D60" s="451"/>
      <c r="E60" s="317">
        <f t="shared" si="2"/>
        <v>44147</v>
      </c>
      <c r="F60" s="342"/>
      <c r="G60" s="351"/>
      <c r="H60" s="451" t="s">
        <v>164</v>
      </c>
      <c r="I60" s="340"/>
      <c r="J60" s="231"/>
      <c r="K60" s="38"/>
      <c r="L60" s="38"/>
    </row>
    <row r="61" spans="1:13" ht="18.75" customHeight="1">
      <c r="A61" s="37"/>
      <c r="B61" s="318" t="s">
        <v>14</v>
      </c>
      <c r="C61" s="451"/>
      <c r="D61" s="451"/>
      <c r="E61" s="317">
        <f t="shared" si="2"/>
        <v>44148</v>
      </c>
      <c r="F61" s="342"/>
      <c r="G61" s="351"/>
      <c r="H61" s="452"/>
      <c r="I61" s="340"/>
      <c r="J61" s="231"/>
      <c r="K61" s="38"/>
      <c r="L61" s="38"/>
    </row>
    <row r="62" spans="1:13" ht="18.75" customHeight="1">
      <c r="A62" s="37"/>
      <c r="B62" s="318" t="s">
        <v>15</v>
      </c>
      <c r="C62" s="451"/>
      <c r="D62" s="451"/>
      <c r="E62" s="317">
        <f t="shared" si="2"/>
        <v>44149</v>
      </c>
      <c r="F62" s="342"/>
      <c r="G62" s="351"/>
      <c r="H62" s="452"/>
      <c r="I62" s="340"/>
      <c r="J62" s="231"/>
      <c r="K62" s="38"/>
      <c r="L62" s="38"/>
    </row>
    <row r="63" spans="1:13" ht="15.75" customHeight="1">
      <c r="A63" s="310"/>
      <c r="B63" s="319" t="s">
        <v>9</v>
      </c>
      <c r="C63" s="451"/>
      <c r="D63" s="451"/>
      <c r="E63" s="317">
        <f t="shared" si="2"/>
        <v>44150</v>
      </c>
      <c r="F63" s="342"/>
      <c r="G63" s="351"/>
      <c r="H63" s="452"/>
      <c r="I63" s="340"/>
      <c r="J63" s="231"/>
      <c r="K63" s="30"/>
      <c r="L63" s="38"/>
    </row>
    <row r="64" spans="1:13" ht="18.75" customHeight="1">
      <c r="A64" s="310"/>
      <c r="B64" s="318" t="s">
        <v>10</v>
      </c>
      <c r="C64" s="451"/>
      <c r="D64" s="451"/>
      <c r="E64" s="317">
        <f t="shared" si="2"/>
        <v>44151</v>
      </c>
      <c r="F64" s="342"/>
      <c r="G64" s="351"/>
      <c r="H64" s="452"/>
      <c r="I64" s="340"/>
      <c r="J64" s="231"/>
      <c r="K64" s="38"/>
      <c r="L64" s="38"/>
    </row>
    <row r="65" spans="1:13" ht="18.75" customHeight="1">
      <c r="A65" s="310"/>
      <c r="B65" s="318" t="s">
        <v>11</v>
      </c>
      <c r="C65" s="451"/>
      <c r="D65" s="451"/>
      <c r="E65" s="317">
        <f t="shared" si="2"/>
        <v>44152</v>
      </c>
      <c r="F65" s="342"/>
      <c r="G65" s="351"/>
      <c r="H65" s="452"/>
      <c r="I65" s="340"/>
      <c r="J65" s="231"/>
      <c r="K65" s="357"/>
      <c r="L65" s="38"/>
    </row>
    <row r="66" spans="1:13" ht="18.75" customHeight="1">
      <c r="A66" s="310"/>
      <c r="B66" s="318" t="s">
        <v>12</v>
      </c>
      <c r="C66" s="451"/>
      <c r="D66" s="451"/>
      <c r="E66" s="317">
        <f t="shared" si="2"/>
        <v>44153</v>
      </c>
      <c r="F66" s="342"/>
      <c r="G66" s="351"/>
      <c r="H66" s="452"/>
      <c r="I66" s="340"/>
      <c r="J66" s="231"/>
      <c r="K66" s="358"/>
      <c r="L66" s="38"/>
    </row>
    <row r="67" spans="1:13" ht="18.75" customHeight="1">
      <c r="A67" s="310"/>
      <c r="B67" s="318" t="s">
        <v>13</v>
      </c>
      <c r="C67" s="451"/>
      <c r="D67" s="451"/>
      <c r="E67" s="317">
        <f t="shared" si="2"/>
        <v>44154</v>
      </c>
      <c r="F67" s="342"/>
      <c r="G67" s="351"/>
      <c r="H67" s="452"/>
      <c r="I67" s="340"/>
      <c r="J67" s="231"/>
      <c r="K67" s="359"/>
      <c r="L67" s="38"/>
    </row>
    <row r="68" spans="1:13" ht="18.75" customHeight="1">
      <c r="A68" s="310"/>
      <c r="B68" s="318" t="s">
        <v>14</v>
      </c>
      <c r="C68" s="451"/>
      <c r="D68" s="451"/>
      <c r="E68" s="317">
        <f t="shared" si="2"/>
        <v>44155</v>
      </c>
      <c r="F68" s="342"/>
      <c r="G68" s="351"/>
      <c r="H68" s="452"/>
      <c r="I68" s="340"/>
      <c r="J68" s="231"/>
      <c r="K68" s="360"/>
      <c r="L68" s="38"/>
      <c r="M68" s="3"/>
    </row>
    <row r="69" spans="1:13" s="3" customFormat="1" ht="18.75" customHeight="1">
      <c r="A69" s="408"/>
      <c r="B69" s="318" t="s">
        <v>15</v>
      </c>
      <c r="C69" s="451"/>
      <c r="D69" s="451"/>
      <c r="E69" s="317">
        <f t="shared" si="2"/>
        <v>44156</v>
      </c>
      <c r="F69" s="342"/>
      <c r="G69" s="351"/>
      <c r="H69" s="452"/>
      <c r="I69" s="340"/>
      <c r="J69" s="231"/>
      <c r="K69"/>
      <c r="L69" s="38"/>
    </row>
    <row r="70" spans="1:13" s="3" customFormat="1" ht="18.75" customHeight="1">
      <c r="A70" s="408"/>
      <c r="B70" s="319" t="s">
        <v>9</v>
      </c>
      <c r="C70" s="451"/>
      <c r="D70" s="451"/>
      <c r="E70" s="317">
        <f t="shared" si="2"/>
        <v>44157</v>
      </c>
      <c r="F70" s="342"/>
      <c r="G70" s="351"/>
      <c r="H70" s="452"/>
      <c r="I70" s="340"/>
      <c r="J70" s="231"/>
      <c r="K70"/>
      <c r="L70" s="38"/>
      <c r="M70"/>
    </row>
    <row r="71" spans="1:13" ht="18.75" customHeight="1">
      <c r="A71" s="37"/>
      <c r="B71" s="318" t="s">
        <v>10</v>
      </c>
      <c r="C71" s="451"/>
      <c r="D71" s="451"/>
      <c r="E71" s="317">
        <f t="shared" si="2"/>
        <v>44158</v>
      </c>
      <c r="F71" s="342"/>
      <c r="G71" s="351"/>
      <c r="H71" s="452"/>
      <c r="I71" s="340"/>
      <c r="J71" s="231"/>
      <c r="L71" s="38"/>
    </row>
    <row r="72" spans="1:13" ht="18.75" customHeight="1">
      <c r="A72" s="37"/>
      <c r="B72" s="318" t="s">
        <v>11</v>
      </c>
      <c r="C72" s="451"/>
      <c r="D72" s="451"/>
      <c r="E72" s="317">
        <f t="shared" si="2"/>
        <v>44159</v>
      </c>
      <c r="F72" s="342"/>
      <c r="G72" s="351"/>
      <c r="H72" s="452"/>
      <c r="I72" s="340"/>
      <c r="J72" s="231"/>
      <c r="L72" s="38"/>
    </row>
    <row r="73" spans="1:13" ht="18.75" customHeight="1">
      <c r="A73" s="37"/>
      <c r="B73" s="318" t="s">
        <v>12</v>
      </c>
      <c r="C73" s="451"/>
      <c r="D73" s="451"/>
      <c r="E73" s="317">
        <f t="shared" si="2"/>
        <v>44160</v>
      </c>
      <c r="F73" s="342"/>
      <c r="G73" s="351"/>
      <c r="H73" s="452"/>
      <c r="I73" s="340"/>
      <c r="J73" s="231"/>
      <c r="L73" s="38"/>
    </row>
    <row r="74" spans="1:13" ht="18.75" customHeight="1">
      <c r="A74" s="37"/>
      <c r="B74" s="318" t="s">
        <v>13</v>
      </c>
      <c r="C74" s="451"/>
      <c r="D74" s="451"/>
      <c r="E74" s="317">
        <f t="shared" si="2"/>
        <v>44161</v>
      </c>
      <c r="F74" s="342"/>
      <c r="G74" s="351"/>
      <c r="H74" s="452"/>
      <c r="I74" s="340"/>
      <c r="J74" s="231"/>
    </row>
    <row r="75" spans="1:13" ht="18.75" customHeight="1">
      <c r="A75" s="37"/>
      <c r="B75" s="318" t="s">
        <v>14</v>
      </c>
      <c r="C75" s="451"/>
      <c r="D75" s="451"/>
      <c r="E75" s="317">
        <f t="shared" si="2"/>
        <v>44162</v>
      </c>
      <c r="F75" s="342"/>
      <c r="G75" s="351"/>
      <c r="H75" s="452"/>
      <c r="I75" s="340"/>
      <c r="J75" s="231"/>
    </row>
    <row r="76" spans="1:13" ht="18.75" customHeight="1">
      <c r="A76" s="37"/>
      <c r="B76" s="318" t="s">
        <v>15</v>
      </c>
      <c r="C76" s="451"/>
      <c r="D76" s="451"/>
      <c r="E76" s="317">
        <f t="shared" si="2"/>
        <v>44163</v>
      </c>
      <c r="F76" s="342"/>
      <c r="G76" s="351"/>
      <c r="H76" s="452"/>
      <c r="I76" s="340"/>
      <c r="J76" s="231"/>
    </row>
    <row r="77" spans="1:13" ht="18.75" customHeight="1">
      <c r="B77" s="319" t="s">
        <v>9</v>
      </c>
      <c r="C77" s="451"/>
      <c r="D77" s="451"/>
      <c r="E77" s="317">
        <f t="shared" si="2"/>
        <v>44164</v>
      </c>
      <c r="F77" s="342" t="s">
        <v>172</v>
      </c>
      <c r="G77" s="351"/>
      <c r="H77" s="452"/>
      <c r="I77" s="340"/>
      <c r="J77" s="231"/>
    </row>
    <row r="78" spans="1:13" ht="18.75" customHeight="1">
      <c r="B78" s="318" t="s">
        <v>10</v>
      </c>
      <c r="C78" s="451"/>
      <c r="D78" s="451"/>
      <c r="E78" s="317">
        <f t="shared" ref="E78:E141" si="3">E77+1</f>
        <v>44165</v>
      </c>
      <c r="F78" s="342"/>
      <c r="G78" s="351"/>
      <c r="H78" s="452"/>
      <c r="I78" s="340"/>
      <c r="J78" s="231"/>
    </row>
    <row r="79" spans="1:13" ht="18.75" customHeight="1">
      <c r="B79" s="318" t="s">
        <v>11</v>
      </c>
      <c r="C79" s="451"/>
      <c r="D79" s="451"/>
      <c r="E79" s="317">
        <f t="shared" si="3"/>
        <v>44166</v>
      </c>
      <c r="F79" s="342"/>
      <c r="G79" s="351"/>
      <c r="H79" s="452"/>
      <c r="I79" s="340"/>
      <c r="J79" s="231"/>
    </row>
    <row r="80" spans="1:13" ht="18.75" customHeight="1">
      <c r="B80" s="318" t="s">
        <v>12</v>
      </c>
      <c r="C80" s="451"/>
      <c r="D80" s="451"/>
      <c r="E80" s="317">
        <f t="shared" si="3"/>
        <v>44167</v>
      </c>
      <c r="F80" s="342"/>
      <c r="G80" s="351"/>
      <c r="H80" s="452"/>
      <c r="I80" s="340"/>
      <c r="J80" s="231"/>
    </row>
    <row r="81" spans="2:10" ht="18.75" customHeight="1">
      <c r="B81" s="318" t="s">
        <v>13</v>
      </c>
      <c r="C81" s="451"/>
      <c r="D81" s="451"/>
      <c r="E81" s="317">
        <f t="shared" si="3"/>
        <v>44168</v>
      </c>
      <c r="F81" s="342"/>
      <c r="G81" s="351"/>
      <c r="H81" s="452"/>
      <c r="I81" s="340"/>
      <c r="J81" s="231"/>
    </row>
    <row r="82" spans="2:10" ht="18.75" customHeight="1">
      <c r="B82" s="318" t="s">
        <v>14</v>
      </c>
      <c r="C82" s="451"/>
      <c r="D82" s="451"/>
      <c r="E82" s="317">
        <f t="shared" si="3"/>
        <v>44169</v>
      </c>
      <c r="F82" s="342"/>
      <c r="G82" s="351"/>
      <c r="H82" s="452"/>
      <c r="I82" s="340"/>
      <c r="J82" s="231"/>
    </row>
    <row r="83" spans="2:10" ht="18.75" customHeight="1">
      <c r="B83" s="318" t="s">
        <v>15</v>
      </c>
      <c r="C83" s="451"/>
      <c r="D83" s="451"/>
      <c r="E83" s="317">
        <f t="shared" si="3"/>
        <v>44170</v>
      </c>
      <c r="F83" s="342"/>
      <c r="G83" s="351"/>
      <c r="H83" s="452"/>
      <c r="I83" s="340"/>
      <c r="J83" s="231"/>
    </row>
    <row r="84" spans="2:10" ht="18.75" customHeight="1">
      <c r="B84" s="319" t="s">
        <v>9</v>
      </c>
      <c r="C84" s="451"/>
      <c r="D84" s="451"/>
      <c r="E84" s="317">
        <f t="shared" si="3"/>
        <v>44171</v>
      </c>
      <c r="F84" s="342"/>
      <c r="G84" s="351"/>
      <c r="H84" s="452"/>
      <c r="I84" s="340"/>
      <c r="J84" s="231"/>
    </row>
    <row r="85" spans="2:10" ht="18.75" customHeight="1">
      <c r="B85" s="318" t="s">
        <v>10</v>
      </c>
      <c r="C85" s="451"/>
      <c r="D85" s="451"/>
      <c r="E85" s="317">
        <f t="shared" si="3"/>
        <v>44172</v>
      </c>
      <c r="F85" s="342"/>
      <c r="G85" s="351"/>
      <c r="H85" s="452"/>
      <c r="I85" s="340"/>
      <c r="J85" s="231"/>
    </row>
    <row r="86" spans="2:10" ht="18.75" customHeight="1">
      <c r="B86" s="318" t="s">
        <v>11</v>
      </c>
      <c r="C86" s="461" t="s">
        <v>1</v>
      </c>
      <c r="D86" s="461"/>
      <c r="E86" s="317">
        <f t="shared" si="3"/>
        <v>44173</v>
      </c>
      <c r="F86" s="342"/>
      <c r="G86" s="351"/>
      <c r="H86" s="361"/>
      <c r="I86" s="340"/>
      <c r="J86" s="231"/>
    </row>
    <row r="87" spans="2:10" ht="21">
      <c r="B87" s="318" t="s">
        <v>12</v>
      </c>
      <c r="C87" s="461"/>
      <c r="D87" s="461"/>
      <c r="E87" s="317">
        <f t="shared" si="3"/>
        <v>44174</v>
      </c>
      <c r="F87" s="342"/>
      <c r="G87" s="351"/>
      <c r="H87" s="367" t="s">
        <v>161</v>
      </c>
      <c r="I87" s="340"/>
      <c r="J87" s="231"/>
    </row>
    <row r="88" spans="2:10" ht="18.75" customHeight="1">
      <c r="B88" s="318" t="s">
        <v>13</v>
      </c>
      <c r="C88" s="461"/>
      <c r="D88" s="461"/>
      <c r="E88" s="317">
        <f t="shared" si="3"/>
        <v>44175</v>
      </c>
      <c r="F88" s="342"/>
      <c r="G88" s="351"/>
      <c r="H88" s="361"/>
      <c r="I88" s="340"/>
      <c r="J88" s="231"/>
    </row>
    <row r="89" spans="2:10" ht="23.25">
      <c r="B89" s="318" t="s">
        <v>14</v>
      </c>
      <c r="C89" s="461"/>
      <c r="D89" s="461"/>
      <c r="E89" s="317">
        <f t="shared" si="3"/>
        <v>44176</v>
      </c>
      <c r="F89" s="342"/>
      <c r="G89" s="351"/>
      <c r="H89" s="366" t="str">
        <f>H36</f>
        <v>WAID SPITAL</v>
      </c>
      <c r="I89" s="340"/>
      <c r="J89" s="231"/>
    </row>
    <row r="90" spans="2:10" ht="18.75" customHeight="1">
      <c r="B90" s="318" t="s">
        <v>15</v>
      </c>
      <c r="C90" s="461"/>
      <c r="D90" s="461"/>
      <c r="E90" s="317">
        <f t="shared" si="3"/>
        <v>44177</v>
      </c>
      <c r="F90" s="342"/>
      <c r="G90" s="351"/>
      <c r="H90" s="361"/>
      <c r="I90" s="340"/>
      <c r="J90" s="231"/>
    </row>
    <row r="91" spans="2:10" ht="18.75" customHeight="1">
      <c r="B91" s="319" t="s">
        <v>9</v>
      </c>
      <c r="C91" s="462" t="s">
        <v>174</v>
      </c>
      <c r="D91" s="462"/>
      <c r="E91" s="317">
        <f t="shared" si="3"/>
        <v>44178</v>
      </c>
      <c r="F91" s="342"/>
      <c r="G91" s="351"/>
      <c r="H91" s="362"/>
      <c r="I91" s="340"/>
      <c r="J91" s="231"/>
    </row>
    <row r="92" spans="2:10" ht="18.75" customHeight="1">
      <c r="B92" s="318" t="s">
        <v>10</v>
      </c>
      <c r="C92" s="462"/>
      <c r="D92" s="462"/>
      <c r="E92" s="317">
        <f t="shared" si="3"/>
        <v>44179</v>
      </c>
      <c r="F92" s="342"/>
      <c r="G92" s="351"/>
      <c r="H92" s="362"/>
      <c r="I92" s="340"/>
      <c r="J92" s="231"/>
    </row>
    <row r="93" spans="2:10" ht="18.75" customHeight="1">
      <c r="B93" s="318" t="s">
        <v>11</v>
      </c>
      <c r="C93" s="462"/>
      <c r="D93" s="462"/>
      <c r="E93" s="317">
        <f t="shared" si="3"/>
        <v>44180</v>
      </c>
      <c r="F93" s="342"/>
      <c r="G93" s="351"/>
      <c r="H93" s="362"/>
      <c r="I93" s="340"/>
      <c r="J93" s="231"/>
    </row>
    <row r="94" spans="2:10" ht="26.25">
      <c r="B94" s="318" t="s">
        <v>12</v>
      </c>
      <c r="C94" s="462"/>
      <c r="D94" s="462"/>
      <c r="E94" s="317">
        <f t="shared" si="3"/>
        <v>44181</v>
      </c>
      <c r="F94" s="342"/>
      <c r="G94" s="351"/>
      <c r="H94" s="363" t="s">
        <v>31</v>
      </c>
      <c r="I94" s="340"/>
      <c r="J94" s="231"/>
    </row>
    <row r="95" spans="2:10" ht="21">
      <c r="B95" s="318" t="s">
        <v>13</v>
      </c>
      <c r="C95" s="462"/>
      <c r="D95" s="462"/>
      <c r="E95" s="317">
        <f t="shared" si="3"/>
        <v>44182</v>
      </c>
      <c r="F95" s="342"/>
      <c r="G95" s="351"/>
      <c r="H95" s="397" t="s">
        <v>185</v>
      </c>
      <c r="I95" s="340"/>
      <c r="J95" s="231"/>
    </row>
    <row r="96" spans="2:10" ht="18.75" customHeight="1">
      <c r="B96" s="318" t="s">
        <v>14</v>
      </c>
      <c r="C96" s="462"/>
      <c r="D96" s="462"/>
      <c r="E96" s="317">
        <f t="shared" si="3"/>
        <v>44183</v>
      </c>
      <c r="F96" s="342"/>
      <c r="G96" s="351"/>
      <c r="H96" s="362"/>
      <c r="I96" s="340"/>
      <c r="J96" s="231"/>
    </row>
    <row r="97" spans="2:10" ht="18.75" customHeight="1">
      <c r="B97" s="318" t="s">
        <v>15</v>
      </c>
      <c r="C97" s="462"/>
      <c r="D97" s="462"/>
      <c r="E97" s="317">
        <f t="shared" si="3"/>
        <v>44184</v>
      </c>
      <c r="F97" s="342"/>
      <c r="G97" s="351"/>
      <c r="H97" s="362"/>
      <c r="I97" s="340"/>
      <c r="J97" s="231"/>
    </row>
    <row r="98" spans="2:10" ht="18.75" customHeight="1">
      <c r="B98" s="319" t="s">
        <v>9</v>
      </c>
      <c r="C98" s="462"/>
      <c r="D98" s="462"/>
      <c r="E98" s="317">
        <f t="shared" si="3"/>
        <v>44185</v>
      </c>
      <c r="F98" s="342"/>
      <c r="G98" s="351"/>
      <c r="H98" s="362"/>
      <c r="I98" s="340"/>
      <c r="J98" s="231"/>
    </row>
    <row r="99" spans="2:10" ht="18.75" customHeight="1">
      <c r="B99" s="318" t="s">
        <v>10</v>
      </c>
      <c r="C99" s="464" t="s">
        <v>175</v>
      </c>
      <c r="D99" s="464"/>
      <c r="E99" s="317">
        <f t="shared" si="3"/>
        <v>44186</v>
      </c>
      <c r="F99" s="342"/>
      <c r="G99" s="351"/>
      <c r="H99" s="389" t="s">
        <v>162</v>
      </c>
      <c r="I99" s="340"/>
      <c r="J99" s="231"/>
    </row>
    <row r="100" spans="2:10" ht="18.75" customHeight="1">
      <c r="B100" s="318" t="s">
        <v>11</v>
      </c>
      <c r="C100" s="463" t="s">
        <v>170</v>
      </c>
      <c r="D100" s="463"/>
      <c r="E100" s="317">
        <f t="shared" si="3"/>
        <v>44187</v>
      </c>
      <c r="F100" s="342"/>
      <c r="G100" s="351"/>
      <c r="H100" s="395" t="s">
        <v>0</v>
      </c>
      <c r="I100" s="340"/>
      <c r="J100" s="231"/>
    </row>
    <row r="101" spans="2:10" ht="18.75" customHeight="1">
      <c r="B101" s="318" t="s">
        <v>12</v>
      </c>
      <c r="C101" s="463"/>
      <c r="D101" s="463"/>
      <c r="E101" s="317">
        <f t="shared" si="3"/>
        <v>44188</v>
      </c>
      <c r="F101" s="342"/>
      <c r="G101" s="351"/>
      <c r="H101" s="395"/>
      <c r="I101" s="340"/>
      <c r="J101" s="231"/>
    </row>
    <row r="102" spans="2:10" ht="18.75" customHeight="1">
      <c r="B102" s="318" t="s">
        <v>13</v>
      </c>
      <c r="C102" s="463"/>
      <c r="D102" s="463"/>
      <c r="E102" s="317">
        <f t="shared" si="3"/>
        <v>44189</v>
      </c>
      <c r="F102" s="342"/>
      <c r="G102" s="351"/>
      <c r="H102" s="395"/>
      <c r="I102" s="340"/>
      <c r="J102" s="231"/>
    </row>
    <row r="103" spans="2:10" ht="18.75" customHeight="1">
      <c r="B103" s="318" t="s">
        <v>14</v>
      </c>
      <c r="C103" s="463"/>
      <c r="D103" s="463"/>
      <c r="E103" s="317">
        <f t="shared" si="3"/>
        <v>44190</v>
      </c>
      <c r="F103" s="342"/>
      <c r="G103" s="351"/>
      <c r="H103" s="395"/>
      <c r="I103" s="340"/>
      <c r="J103" s="231"/>
    </row>
    <row r="104" spans="2:10" ht="18.75" customHeight="1">
      <c r="B104" s="318" t="s">
        <v>15</v>
      </c>
      <c r="C104" s="463"/>
      <c r="D104" s="463"/>
      <c r="E104" s="317">
        <f t="shared" si="3"/>
        <v>44191</v>
      </c>
      <c r="F104" s="342"/>
      <c r="G104" s="351"/>
      <c r="H104" s="395"/>
      <c r="I104" s="340"/>
      <c r="J104" s="231"/>
    </row>
    <row r="105" spans="2:10" ht="18.75" customHeight="1">
      <c r="B105" s="319" t="s">
        <v>9</v>
      </c>
      <c r="C105" s="463"/>
      <c r="D105" s="463"/>
      <c r="E105" s="317">
        <f t="shared" si="3"/>
        <v>44192</v>
      </c>
      <c r="F105" s="342"/>
      <c r="G105" s="351"/>
      <c r="H105" s="395"/>
      <c r="I105" s="340"/>
      <c r="J105" s="231"/>
    </row>
    <row r="106" spans="2:10" ht="18.75" customHeight="1">
      <c r="B106" s="318" t="s">
        <v>10</v>
      </c>
      <c r="C106" s="463"/>
      <c r="D106" s="463"/>
      <c r="E106" s="317">
        <f t="shared" si="3"/>
        <v>44193</v>
      </c>
      <c r="F106" s="342"/>
      <c r="G106" s="351"/>
      <c r="H106" s="396" t="s">
        <v>179</v>
      </c>
      <c r="I106" s="340"/>
      <c r="J106" s="231"/>
    </row>
    <row r="107" spans="2:10" ht="18.75" customHeight="1">
      <c r="B107" s="318" t="s">
        <v>11</v>
      </c>
      <c r="C107" s="463"/>
      <c r="D107" s="463"/>
      <c r="E107" s="317">
        <f t="shared" si="3"/>
        <v>44194</v>
      </c>
      <c r="F107" s="342"/>
      <c r="G107" s="351"/>
      <c r="H107" s="394" t="s">
        <v>186</v>
      </c>
      <c r="I107" s="340"/>
      <c r="J107" s="231"/>
    </row>
    <row r="108" spans="2:10" ht="18.75" customHeight="1">
      <c r="B108" s="318" t="s">
        <v>12</v>
      </c>
      <c r="C108" s="463"/>
      <c r="D108" s="463"/>
      <c r="E108" s="317">
        <f t="shared" si="3"/>
        <v>44195</v>
      </c>
      <c r="F108" s="342"/>
      <c r="G108" s="351"/>
      <c r="H108" s="395"/>
      <c r="I108" s="340"/>
      <c r="J108" s="231"/>
    </row>
    <row r="109" spans="2:10" ht="18.75" customHeight="1">
      <c r="B109" s="318" t="s">
        <v>13</v>
      </c>
      <c r="C109" s="463"/>
      <c r="D109" s="463"/>
      <c r="E109" s="317">
        <f t="shared" si="3"/>
        <v>44196</v>
      </c>
      <c r="F109" s="342"/>
      <c r="G109" s="351"/>
      <c r="H109" s="395"/>
      <c r="I109" s="340"/>
      <c r="J109" s="231"/>
    </row>
    <row r="110" spans="2:10" ht="18.75" customHeight="1">
      <c r="B110" s="318" t="s">
        <v>14</v>
      </c>
      <c r="C110" s="463"/>
      <c r="D110" s="463"/>
      <c r="E110" s="317">
        <f t="shared" si="3"/>
        <v>44197</v>
      </c>
      <c r="F110" s="342"/>
      <c r="G110" s="351"/>
      <c r="H110" s="395"/>
      <c r="I110" s="340"/>
      <c r="J110" s="231"/>
    </row>
    <row r="111" spans="2:10" ht="18.75" customHeight="1">
      <c r="B111" s="318" t="s">
        <v>15</v>
      </c>
      <c r="C111" s="463"/>
      <c r="D111" s="463"/>
      <c r="E111" s="317">
        <f t="shared" si="3"/>
        <v>44198</v>
      </c>
      <c r="F111" s="342"/>
      <c r="G111" s="351"/>
      <c r="H111" s="395"/>
      <c r="I111" s="340"/>
      <c r="J111" s="231"/>
    </row>
    <row r="112" spans="2:10" ht="18.75" customHeight="1">
      <c r="B112" s="319" t="s">
        <v>9</v>
      </c>
      <c r="C112" s="463"/>
      <c r="D112" s="463"/>
      <c r="E112" s="317">
        <f t="shared" si="3"/>
        <v>44199</v>
      </c>
      <c r="F112" s="342"/>
      <c r="G112" s="351"/>
      <c r="H112" s="395"/>
      <c r="I112" s="340"/>
      <c r="J112" s="231"/>
    </row>
    <row r="113" spans="2:10" ht="18.75" customHeight="1">
      <c r="B113" s="318" t="s">
        <v>10</v>
      </c>
      <c r="C113" s="463"/>
      <c r="D113" s="463"/>
      <c r="E113" s="317">
        <f t="shared" si="3"/>
        <v>44200</v>
      </c>
      <c r="F113" s="342"/>
      <c r="G113" s="351"/>
      <c r="H113" s="395"/>
      <c r="I113" s="340"/>
      <c r="J113" s="231"/>
    </row>
    <row r="114" spans="2:10" ht="16.5" customHeight="1">
      <c r="B114" s="318" t="s">
        <v>11</v>
      </c>
      <c r="C114" s="463"/>
      <c r="D114" s="463"/>
      <c r="E114" s="317">
        <f t="shared" si="3"/>
        <v>44201</v>
      </c>
      <c r="F114" s="342"/>
      <c r="G114" s="351"/>
      <c r="H114" s="395"/>
      <c r="I114" s="340"/>
      <c r="J114" s="231"/>
    </row>
    <row r="115" spans="2:10" ht="30">
      <c r="B115" s="318" t="s">
        <v>12</v>
      </c>
      <c r="C115" s="459" t="s">
        <v>176</v>
      </c>
      <c r="D115" s="459"/>
      <c r="E115" s="317">
        <f t="shared" si="3"/>
        <v>44202</v>
      </c>
      <c r="F115" s="342"/>
      <c r="G115" s="351"/>
      <c r="H115" s="377" t="s">
        <v>168</v>
      </c>
      <c r="I115" s="340"/>
      <c r="J115" s="231"/>
    </row>
    <row r="116" spans="2:10" ht="18.75" customHeight="1">
      <c r="B116" s="318" t="s">
        <v>13</v>
      </c>
      <c r="C116" s="459"/>
      <c r="D116" s="459"/>
      <c r="E116" s="317">
        <f t="shared" si="3"/>
        <v>44203</v>
      </c>
      <c r="F116" s="342"/>
      <c r="G116" s="351"/>
      <c r="H116" s="376" t="s">
        <v>169</v>
      </c>
      <c r="I116" s="340"/>
      <c r="J116" s="231"/>
    </row>
    <row r="117" spans="2:10" ht="18.75" customHeight="1">
      <c r="B117" s="318" t="s">
        <v>14</v>
      </c>
      <c r="C117" s="459"/>
      <c r="D117" s="459"/>
      <c r="E117" s="317">
        <f t="shared" si="3"/>
        <v>44204</v>
      </c>
      <c r="F117" s="342"/>
      <c r="G117" s="351"/>
      <c r="H117" s="376" t="s">
        <v>180</v>
      </c>
      <c r="I117" s="340"/>
      <c r="J117" s="231"/>
    </row>
    <row r="118" spans="2:10" ht="19.5" customHeight="1" thickBot="1">
      <c r="B118" s="390" t="s">
        <v>15</v>
      </c>
      <c r="E118" s="317">
        <f t="shared" si="3"/>
        <v>44205</v>
      </c>
      <c r="F118" s="342"/>
      <c r="G118" s="351"/>
      <c r="H118" s="466" t="s">
        <v>181</v>
      </c>
      <c r="I118" s="340"/>
      <c r="J118" s="231"/>
    </row>
    <row r="119" spans="2:10" ht="15.75" customHeight="1">
      <c r="B119" s="319" t="s">
        <v>9</v>
      </c>
      <c r="C119" s="364"/>
      <c r="D119" s="365"/>
      <c r="E119" s="317">
        <f t="shared" si="3"/>
        <v>44206</v>
      </c>
      <c r="F119" s="342"/>
      <c r="G119" s="351"/>
      <c r="H119" s="466"/>
      <c r="I119" s="340"/>
      <c r="J119" s="231"/>
    </row>
    <row r="120" spans="2:10" ht="15.75">
      <c r="B120" s="318" t="s">
        <v>10</v>
      </c>
      <c r="C120" s="364"/>
      <c r="D120" s="365"/>
      <c r="E120" s="317">
        <f t="shared" si="3"/>
        <v>44207</v>
      </c>
      <c r="F120" s="342"/>
      <c r="G120" s="351"/>
      <c r="H120" s="466"/>
      <c r="I120" s="340"/>
      <c r="J120" s="231"/>
    </row>
    <row r="121" spans="2:10" ht="23.25" customHeight="1">
      <c r="B121" s="318" t="s">
        <v>11</v>
      </c>
      <c r="E121" s="317">
        <f t="shared" si="3"/>
        <v>44208</v>
      </c>
      <c r="F121" s="342"/>
      <c r="G121" s="351"/>
      <c r="H121" s="466"/>
      <c r="I121" s="340"/>
      <c r="J121" s="231"/>
    </row>
    <row r="122" spans="2:10" ht="21" customHeight="1">
      <c r="B122" s="318" t="s">
        <v>12</v>
      </c>
      <c r="E122" s="317">
        <f t="shared" si="3"/>
        <v>44209</v>
      </c>
      <c r="F122" s="342"/>
      <c r="G122" s="351"/>
      <c r="H122" s="465" t="s">
        <v>187</v>
      </c>
      <c r="I122" s="340"/>
      <c r="J122" s="231"/>
    </row>
    <row r="123" spans="2:10" ht="21" customHeight="1">
      <c r="B123" s="318" t="s">
        <v>13</v>
      </c>
      <c r="E123" s="317">
        <f t="shared" si="3"/>
        <v>44210</v>
      </c>
      <c r="F123" s="342"/>
      <c r="G123" s="351"/>
      <c r="H123" s="465"/>
      <c r="I123" s="340"/>
      <c r="J123" s="231"/>
    </row>
    <row r="124" spans="2:10" ht="21" customHeight="1">
      <c r="B124" s="318" t="s">
        <v>14</v>
      </c>
      <c r="E124" s="317">
        <f t="shared" si="3"/>
        <v>44211</v>
      </c>
      <c r="F124" s="342"/>
      <c r="G124" s="351"/>
      <c r="H124" s="465"/>
      <c r="I124" s="340"/>
      <c r="J124" s="231"/>
    </row>
    <row r="125" spans="2:10" ht="21.75" customHeight="1" thickBot="1">
      <c r="B125" s="390" t="s">
        <v>15</v>
      </c>
      <c r="E125" s="317">
        <f t="shared" si="3"/>
        <v>44212</v>
      </c>
      <c r="F125" s="342"/>
      <c r="G125" s="351"/>
      <c r="H125" s="465"/>
      <c r="I125" s="340"/>
      <c r="J125" s="231"/>
    </row>
    <row r="126" spans="2:10" ht="21" customHeight="1">
      <c r="B126" s="319" t="s">
        <v>9</v>
      </c>
      <c r="E126" s="317">
        <f t="shared" si="3"/>
        <v>44213</v>
      </c>
      <c r="F126" s="342"/>
      <c r="G126" s="351"/>
      <c r="H126" s="465"/>
      <c r="I126" s="340"/>
      <c r="J126" s="231"/>
    </row>
    <row r="127" spans="2:10" ht="21" customHeight="1">
      <c r="B127" s="318" t="s">
        <v>10</v>
      </c>
      <c r="E127" s="317">
        <f t="shared" si="3"/>
        <v>44214</v>
      </c>
      <c r="F127" s="342"/>
      <c r="G127" s="351"/>
      <c r="H127" s="465"/>
      <c r="I127" s="340"/>
      <c r="J127" s="231"/>
    </row>
    <row r="128" spans="2:10" ht="21" customHeight="1">
      <c r="B128" s="318" t="s">
        <v>11</v>
      </c>
      <c r="E128" s="317">
        <f t="shared" si="3"/>
        <v>44215</v>
      </c>
      <c r="F128" s="342"/>
      <c r="G128" s="351"/>
      <c r="H128" s="465"/>
      <c r="I128" s="340"/>
      <c r="J128" s="231"/>
    </row>
    <row r="129" spans="2:10" ht="21" customHeight="1">
      <c r="B129" s="318" t="s">
        <v>12</v>
      </c>
      <c r="E129" s="317">
        <f t="shared" si="3"/>
        <v>44216</v>
      </c>
      <c r="F129" s="342"/>
      <c r="G129" s="351"/>
      <c r="H129" s="465"/>
      <c r="I129" s="340"/>
      <c r="J129" s="231"/>
    </row>
    <row r="130" spans="2:10" ht="21" customHeight="1">
      <c r="B130" s="318" t="s">
        <v>13</v>
      </c>
      <c r="E130" s="317">
        <f t="shared" si="3"/>
        <v>44217</v>
      </c>
      <c r="F130" s="342"/>
      <c r="G130" s="351"/>
      <c r="H130" s="465"/>
      <c r="I130" s="340"/>
      <c r="J130" s="231"/>
    </row>
    <row r="131" spans="2:10" ht="21" customHeight="1">
      <c r="B131" s="318" t="s">
        <v>14</v>
      </c>
      <c r="E131" s="317">
        <f t="shared" si="3"/>
        <v>44218</v>
      </c>
      <c r="F131" s="342"/>
      <c r="G131" s="351"/>
      <c r="H131" s="465"/>
      <c r="I131" s="340"/>
      <c r="J131" s="231"/>
    </row>
    <row r="132" spans="2:10" ht="21.75" customHeight="1" thickBot="1">
      <c r="B132" s="390" t="s">
        <v>15</v>
      </c>
      <c r="E132" s="317">
        <f t="shared" si="3"/>
        <v>44219</v>
      </c>
      <c r="F132" s="342"/>
      <c r="G132" s="351"/>
      <c r="H132" s="465"/>
      <c r="I132" s="340"/>
      <c r="J132" s="231"/>
    </row>
    <row r="133" spans="2:10" ht="21" customHeight="1">
      <c r="B133" s="319" t="s">
        <v>9</v>
      </c>
      <c r="E133" s="317">
        <f t="shared" si="3"/>
        <v>44220</v>
      </c>
      <c r="F133" s="342"/>
      <c r="G133" s="351"/>
      <c r="H133" s="465"/>
      <c r="I133" s="340"/>
      <c r="J133" s="231"/>
    </row>
    <row r="134" spans="2:10" ht="21" customHeight="1">
      <c r="B134" s="318" t="s">
        <v>10</v>
      </c>
      <c r="E134" s="317">
        <f t="shared" si="3"/>
        <v>44221</v>
      </c>
      <c r="F134" s="342"/>
      <c r="G134" s="351"/>
      <c r="H134" s="465"/>
      <c r="I134" s="340"/>
      <c r="J134" s="231"/>
    </row>
    <row r="135" spans="2:10" ht="21" customHeight="1">
      <c r="B135" s="318" t="s">
        <v>11</v>
      </c>
      <c r="E135" s="317">
        <f t="shared" si="3"/>
        <v>44222</v>
      </c>
      <c r="F135" s="342"/>
      <c r="G135" s="351"/>
      <c r="H135" s="465"/>
      <c r="I135" s="340"/>
      <c r="J135" s="231"/>
    </row>
    <row r="136" spans="2:10" ht="21" customHeight="1">
      <c r="B136" s="318" t="s">
        <v>12</v>
      </c>
      <c r="E136" s="317">
        <f t="shared" si="3"/>
        <v>44223</v>
      </c>
      <c r="F136" s="342"/>
      <c r="G136" s="351"/>
      <c r="H136" s="465"/>
      <c r="I136" s="340"/>
      <c r="J136" s="231"/>
    </row>
    <row r="137" spans="2:10" ht="21" customHeight="1">
      <c r="B137" s="318" t="s">
        <v>13</v>
      </c>
      <c r="E137" s="317">
        <f t="shared" si="3"/>
        <v>44224</v>
      </c>
      <c r="F137" s="342"/>
      <c r="G137" s="351"/>
      <c r="H137" s="465"/>
      <c r="I137" s="340"/>
      <c r="J137" s="231"/>
    </row>
    <row r="138" spans="2:10" ht="21" customHeight="1">
      <c r="B138" s="318" t="s">
        <v>14</v>
      </c>
      <c r="E138" s="317">
        <f t="shared" si="3"/>
        <v>44225</v>
      </c>
      <c r="F138" s="342"/>
      <c r="G138" s="351"/>
      <c r="H138" s="465"/>
      <c r="I138" s="340"/>
      <c r="J138" s="231"/>
    </row>
    <row r="139" spans="2:10" ht="21.75" customHeight="1" thickBot="1">
      <c r="B139" s="390" t="s">
        <v>15</v>
      </c>
      <c r="E139" s="317">
        <f t="shared" si="3"/>
        <v>44226</v>
      </c>
      <c r="F139" s="342"/>
      <c r="G139" s="351"/>
      <c r="H139" s="465"/>
      <c r="I139" s="340"/>
      <c r="J139" s="231"/>
    </row>
    <row r="140" spans="2:10" ht="21" customHeight="1">
      <c r="B140" s="319" t="s">
        <v>9</v>
      </c>
      <c r="E140" s="317">
        <f t="shared" si="3"/>
        <v>44227</v>
      </c>
      <c r="F140" s="342"/>
      <c r="G140" s="351"/>
      <c r="H140" s="465"/>
      <c r="I140" s="340"/>
      <c r="J140" s="231"/>
    </row>
    <row r="141" spans="2:10" ht="21" customHeight="1">
      <c r="B141" s="318" t="s">
        <v>10</v>
      </c>
      <c r="E141" s="317">
        <f t="shared" si="3"/>
        <v>44228</v>
      </c>
      <c r="F141" s="342"/>
      <c r="G141" s="351"/>
      <c r="H141" s="465"/>
      <c r="I141" s="340"/>
      <c r="J141" s="231"/>
    </row>
    <row r="142" spans="2:10" ht="21" customHeight="1">
      <c r="B142" s="318" t="s">
        <v>11</v>
      </c>
      <c r="E142" s="317">
        <f t="shared" ref="E142:E145" si="4">E141+1</f>
        <v>44229</v>
      </c>
      <c r="F142" s="342"/>
      <c r="G142" s="351"/>
      <c r="H142" s="465"/>
      <c r="I142" s="340"/>
      <c r="J142" s="231"/>
    </row>
    <row r="143" spans="2:10" ht="21" customHeight="1">
      <c r="B143" s="318" t="s">
        <v>12</v>
      </c>
      <c r="E143" s="317">
        <f t="shared" si="4"/>
        <v>44230</v>
      </c>
      <c r="F143" s="342"/>
      <c r="G143" s="351"/>
      <c r="H143" s="465"/>
      <c r="I143" s="340"/>
      <c r="J143" s="231"/>
    </row>
    <row r="144" spans="2:10" ht="21" customHeight="1">
      <c r="B144" s="318" t="s">
        <v>13</v>
      </c>
      <c r="E144" s="317">
        <f t="shared" si="4"/>
        <v>44231</v>
      </c>
      <c r="F144" s="342"/>
      <c r="G144" s="351"/>
      <c r="H144" s="465"/>
      <c r="I144" s="340"/>
      <c r="J144" s="231"/>
    </row>
    <row r="145" spans="2:10" ht="32.25" thickBot="1">
      <c r="B145" s="318" t="s">
        <v>14</v>
      </c>
      <c r="C145" s="398" t="s">
        <v>177</v>
      </c>
      <c r="D145" s="398" t="s">
        <v>178</v>
      </c>
      <c r="E145" s="317">
        <f t="shared" si="4"/>
        <v>44232</v>
      </c>
      <c r="F145" s="391"/>
      <c r="G145" s="392"/>
      <c r="H145" s="393" t="s">
        <v>166</v>
      </c>
      <c r="I145" s="456">
        <f>41848874444</f>
        <v>41848874444</v>
      </c>
      <c r="J145" s="457"/>
    </row>
    <row r="146" spans="2:10" ht="27.75" customHeight="1" thickBot="1">
      <c r="B146" s="390"/>
      <c r="E146" s="402"/>
      <c r="H146" s="403" t="s">
        <v>182</v>
      </c>
      <c r="I146" s="458" t="s">
        <v>183</v>
      </c>
      <c r="J146" s="458"/>
    </row>
    <row r="147" spans="2:10">
      <c r="E147" s="402"/>
    </row>
    <row r="148" spans="2:10">
      <c r="E148" s="402"/>
    </row>
    <row r="149" spans="2:10">
      <c r="E149" s="402"/>
    </row>
    <row r="150" spans="2:10">
      <c r="E150" s="402"/>
    </row>
    <row r="151" spans="2:10">
      <c r="E151" s="402"/>
    </row>
    <row r="152" spans="2:10">
      <c r="E152" s="402"/>
    </row>
    <row r="153" spans="2:10">
      <c r="E153" s="402"/>
    </row>
    <row r="154" spans="2:10">
      <c r="E154" s="402"/>
    </row>
    <row r="155" spans="2:10">
      <c r="E155" s="402"/>
    </row>
    <row r="156" spans="2:10">
      <c r="E156" s="402"/>
    </row>
    <row r="157" spans="2:10">
      <c r="E157" s="402"/>
    </row>
    <row r="158" spans="2:10">
      <c r="E158" s="402"/>
    </row>
    <row r="159" spans="2:10">
      <c r="E159" s="402"/>
    </row>
    <row r="160" spans="2:10">
      <c r="E160" s="402"/>
    </row>
    <row r="161" spans="5:5">
      <c r="E161" s="402"/>
    </row>
    <row r="162" spans="5:5">
      <c r="E162" s="402"/>
    </row>
    <row r="163" spans="5:5">
      <c r="E163" s="402"/>
    </row>
    <row r="164" spans="5:5">
      <c r="E164" s="402"/>
    </row>
    <row r="165" spans="5:5">
      <c r="E165" s="402"/>
    </row>
    <row r="166" spans="5:5">
      <c r="E166" s="402"/>
    </row>
    <row r="167" spans="5:5">
      <c r="E167" s="402"/>
    </row>
    <row r="168" spans="5:5">
      <c r="E168" s="402"/>
    </row>
    <row r="169" spans="5:5">
      <c r="E169" s="402"/>
    </row>
    <row r="170" spans="5:5">
      <c r="E170" s="402"/>
    </row>
    <row r="171" spans="5:5">
      <c r="E171" s="402"/>
    </row>
    <row r="172" spans="5:5">
      <c r="E172" s="402"/>
    </row>
    <row r="173" spans="5:5">
      <c r="E173" s="402"/>
    </row>
    <row r="174" spans="5:5">
      <c r="E174" s="402"/>
    </row>
    <row r="175" spans="5:5">
      <c r="E175" s="402"/>
    </row>
    <row r="176" spans="5:5">
      <c r="E176" s="402"/>
    </row>
    <row r="177" spans="5:5">
      <c r="E177" s="27"/>
    </row>
  </sheetData>
  <mergeCells count="31">
    <mergeCell ref="I145:J145"/>
    <mergeCell ref="I146:J146"/>
    <mergeCell ref="C115:D117"/>
    <mergeCell ref="C8:D35"/>
    <mergeCell ref="C36:D59"/>
    <mergeCell ref="C60:D85"/>
    <mergeCell ref="C91:D98"/>
    <mergeCell ref="C86:D90"/>
    <mergeCell ref="C100:D114"/>
    <mergeCell ref="C99:D99"/>
    <mergeCell ref="H122:H144"/>
    <mergeCell ref="H118:H121"/>
    <mergeCell ref="A69:A70"/>
    <mergeCell ref="K17:M17"/>
    <mergeCell ref="K18:M18"/>
    <mergeCell ref="K24:M24"/>
    <mergeCell ref="K29:M29"/>
    <mergeCell ref="K31:M31"/>
    <mergeCell ref="H8:H24"/>
    <mergeCell ref="H29:H33"/>
    <mergeCell ref="H34:H35"/>
    <mergeCell ref="H25:H28"/>
    <mergeCell ref="H60:H85"/>
    <mergeCell ref="H36:H59"/>
    <mergeCell ref="K12:N12"/>
    <mergeCell ref="F1:H1"/>
    <mergeCell ref="I1:J1"/>
    <mergeCell ref="N35:N37"/>
    <mergeCell ref="B5:B6"/>
    <mergeCell ref="E5:E6"/>
    <mergeCell ref="K1:N1"/>
  </mergeCells>
  <pageMargins left="0.70866141732283472" right="0.70866141732283472" top="0.78740157480314965" bottom="0.78740157480314965" header="0.31496062992125984" footer="0.31496062992125984"/>
  <pageSetup paperSize="9" scale="22" fitToWidth="0" orientation="landscape" horizontalDpi="1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Balkan 2020</vt:lpstr>
      <vt:lpstr>Holidays 2020</vt:lpstr>
      <vt:lpstr>Holidays 2020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Sauter</dc:creator>
  <cp:lastModifiedBy>41765</cp:lastModifiedBy>
  <cp:lastPrinted>2020-12-26T15:12:46Z</cp:lastPrinted>
  <dcterms:created xsi:type="dcterms:W3CDTF">2018-04-26T11:40:10Z</dcterms:created>
  <dcterms:modified xsi:type="dcterms:W3CDTF">2021-02-21T10:33:48Z</dcterms:modified>
</cp:coreProperties>
</file>